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7650" activeTab="0"/>
  </bookViews>
  <sheets>
    <sheet name="日程表 " sheetId="1" r:id="rId1"/>
    <sheet name="ゆとり注意事項" sheetId="2" r:id="rId2"/>
  </sheets>
  <definedNames/>
  <calcPr fullCalcOnLoad="1"/>
</workbook>
</file>

<file path=xl/sharedStrings.xml><?xml version="1.0" encoding="utf-8"?>
<sst xmlns="http://schemas.openxmlformats.org/spreadsheetml/2006/main" count="240" uniqueCount="90">
  <si>
    <t>時　間</t>
  </si>
  <si>
    <t>全後半</t>
  </si>
  <si>
    <t>前半</t>
  </si>
  <si>
    <t>後半</t>
  </si>
  <si>
    <t>試合</t>
  </si>
  <si>
    <t>対　戦　チ　ー　ム</t>
  </si>
  <si>
    <t>審　　　　判</t>
  </si>
  <si>
    <t>主　審</t>
  </si>
  <si>
    <t>予備審</t>
  </si>
  <si>
    <t>Dコート</t>
  </si>
  <si>
    <t>鹿島アンジョリー</t>
  </si>
  <si>
    <t>大沢ＦＣフラワー</t>
  </si>
  <si>
    <t>ＦＣ厚木ガールズ</t>
  </si>
  <si>
    <t>菅生アニバーサリー</t>
  </si>
  <si>
    <t>福田・林間・しゅう</t>
  </si>
  <si>
    <t>ＦＣすすき野レディース</t>
  </si>
  <si>
    <t>鹿島ドリーマーズ</t>
  </si>
  <si>
    <t>横須賀シーガルズＦＣ</t>
  </si>
  <si>
    <t>西鶴間ＳＣレディース</t>
  </si>
  <si>
    <t>横須賀少女ガリーニャ</t>
  </si>
  <si>
    <t>ＳＨガールズ・駒林</t>
  </si>
  <si>
    <t>川崎ウィングスＦＣ</t>
  </si>
  <si>
    <t>上溝ＦＣ</t>
  </si>
  <si>
    <t>新林レディース</t>
  </si>
  <si>
    <t>ＦＣラディッシュ南が丘</t>
  </si>
  <si>
    <t>都筑ＦＣバンビーズ</t>
  </si>
  <si>
    <t>相模原ＳＣコプリス</t>
  </si>
  <si>
    <t>原ＦＣなでしこ横浜</t>
  </si>
  <si>
    <t>10</t>
  </si>
  <si>
    <t>:</t>
  </si>
  <si>
    <t>～</t>
  </si>
  <si>
    <t>①</t>
  </si>
  <si>
    <t>vs</t>
  </si>
  <si>
    <t>②</t>
  </si>
  <si>
    <t>:</t>
  </si>
  <si>
    <t>～</t>
  </si>
  <si>
    <t>vs</t>
  </si>
  <si>
    <t>④</t>
  </si>
  <si>
    <t>vs</t>
  </si>
  <si>
    <t>vs</t>
  </si>
  <si>
    <t>ﾊｰﾌﾀｲﾑ</t>
  </si>
  <si>
    <t>:</t>
  </si>
  <si>
    <t>～</t>
  </si>
  <si>
    <t>③</t>
  </si>
  <si>
    <t>vs</t>
  </si>
  <si>
    <t>ＦＣレガーレ</t>
  </si>
  <si>
    <t>さぎぬまスワンズＳＣ</t>
  </si>
  <si>
    <t>⑤</t>
  </si>
  <si>
    <t>⑥</t>
  </si>
  <si>
    <t>⑦</t>
  </si>
  <si>
    <t>福田・林間・しゅう</t>
  </si>
  <si>
    <t>ＦＣ大庭レディース</t>
  </si>
  <si>
    <t>Ｇ．Ｈ．Ｕ．メニーナ・ＮＫＦC</t>
  </si>
  <si>
    <t>つくい中央・藤野</t>
  </si>
  <si>
    <t>Ｙ．Ｓ．Ｃ．Ｃ．コスモス</t>
  </si>
  <si>
    <t>鶴巻ベリーズ</t>
  </si>
  <si>
    <t>大沢ＦＣフラワー</t>
  </si>
  <si>
    <t>Aコート</t>
  </si>
  <si>
    <t>対　　戦　　表</t>
  </si>
  <si>
    <t>＜ゆとりの森＞での注意事項</t>
  </si>
  <si>
    <t>１．グランドへの入場は、選手及びコーチ（３名）のみとします。グランド内でのビデオ撮影も禁止です。</t>
  </si>
  <si>
    <t>　　ビデオ撮影は、フェンスの外で行なって下さい。</t>
  </si>
  <si>
    <t>２．グランド内は、水のみ持ちこめます。水以外の持ちこみは出来ません。</t>
  </si>
  <si>
    <t>３．サッカーグランド外では、一般の方々も使用する場所です。</t>
  </si>
  <si>
    <t>　　ボール等の使用は控えて下さい。</t>
  </si>
  <si>
    <t>４．給水タイムを取った時間は、ロスタイムとしません。速やかに再開を心掛けて下さい。</t>
  </si>
  <si>
    <t>５．光化学スモッグ注意報が発令された場合は、次の試合より１０-５-１０で行ないます。</t>
  </si>
  <si>
    <t>６．光化学スモッグ警報が発令された場合は、試合を中止し、本日の結果は全て無効とします。</t>
  </si>
  <si>
    <t>　　翌日は、雨天の日程で行ないます。</t>
  </si>
  <si>
    <t>７．サッカーボール型の設置物はスプリンクラーです。遊ばないで下さい。</t>
  </si>
  <si>
    <t>８．備え付けのベンチは、チームの荷物置き場等で使用しないで下さい。一般の方の休憩場所です。</t>
  </si>
  <si>
    <t>＜アップについて＞</t>
  </si>
  <si>
    <t>１．アップは、アップ用エリアのみとし、その他の場所では、ストレッチ程度として下さい。</t>
  </si>
  <si>
    <t>２．アップに向かう際は、アップ用専用通路のみとし、ボールを蹴りながらの移動は禁止です。</t>
  </si>
  <si>
    <t>３．アップは、自試合の前々試合の後半から使用可とします。</t>
  </si>
  <si>
    <t>　　シュート練習の終了次第、速やかにグランドより退場して下さい。</t>
  </si>
  <si>
    <t>２つ前の試合の前半</t>
  </si>
  <si>
    <t>２つ前の試合のハーフタイム</t>
  </si>
  <si>
    <t>２つ前の試合の後半</t>
  </si>
  <si>
    <t>アップ用エリアの使用可能時間</t>
  </si>
  <si>
    <t>１つ前の試合の前半</t>
  </si>
  <si>
    <t>１つ前の試合のハーフタイム・・・シュート練習可</t>
  </si>
  <si>
    <t>１つ前の試合の後半</t>
  </si>
  <si>
    <t>自チームの試合</t>
  </si>
  <si>
    <t>この両チームが使用できるアップ用エリア</t>
  </si>
  <si>
    <t>注）　第１試合は、９：００よりピッチ内を使用して下さい。</t>
  </si>
  <si>
    <t>　　　第２試合は、９：００よりアップ用エリアを使用して下さい。</t>
  </si>
  <si>
    <t>Bコート</t>
  </si>
  <si>
    <t>Cコート</t>
  </si>
  <si>
    <t>横浜ウインズ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</si>
</sst>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u val="single"/>
      <sz val="12"/>
      <name val="ＭＳ Ｐゴシック"/>
      <family val="3"/>
    </font>
    <font>
      <sz val="18"/>
      <name val="HGS創英角ﾎﾟｯﾌﾟ体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u val="single"/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28"/>
      <color indexed="8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19" fillId="3" borderId="0" applyNumberFormat="0" applyBorder="0" applyAlignment="0" applyProtection="0"/>
    <xf numFmtId="0" fontId="23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2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24" borderId="0" xfId="0" applyFont="1" applyFill="1" applyAlignment="1" applyProtection="1">
      <alignment vertical="center"/>
      <protection/>
    </xf>
    <xf numFmtId="0" fontId="2" fillId="24" borderId="0" xfId="0" applyFont="1" applyFill="1" applyBorder="1" applyAlignment="1" applyProtection="1">
      <alignment vertical="center"/>
      <protection/>
    </xf>
    <xf numFmtId="0" fontId="2" fillId="24" borderId="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 vertical="center"/>
      <protection/>
    </xf>
    <xf numFmtId="0" fontId="0" fillId="24" borderId="0" xfId="0" applyFont="1" applyFill="1" applyAlignment="1" applyProtection="1">
      <alignment horizontal="center" vertical="center"/>
      <protection/>
    </xf>
    <xf numFmtId="0" fontId="0" fillId="24" borderId="0" xfId="0" applyFont="1" applyFill="1" applyAlignment="1" applyProtection="1">
      <alignment horizontal="center"/>
      <protection/>
    </xf>
    <xf numFmtId="0" fontId="6" fillId="24" borderId="10" xfId="0" applyFont="1" applyFill="1" applyBorder="1" applyAlignment="1" applyProtection="1">
      <alignment horizontal="center" vertical="center" shrinkToFit="1"/>
      <protection/>
    </xf>
    <xf numFmtId="0" fontId="6" fillId="24" borderId="11" xfId="0" applyFont="1" applyFill="1" applyBorder="1" applyAlignment="1" applyProtection="1">
      <alignment horizontal="center" vertical="center" shrinkToFit="1"/>
      <protection/>
    </xf>
    <xf numFmtId="0" fontId="6" fillId="24" borderId="12" xfId="0" applyFont="1" applyFill="1" applyBorder="1" applyAlignment="1" applyProtection="1">
      <alignment horizontal="center" vertical="center"/>
      <protection/>
    </xf>
    <xf numFmtId="0" fontId="6" fillId="24" borderId="13" xfId="0" applyFont="1" applyFill="1" applyBorder="1" applyAlignment="1" applyProtection="1">
      <alignment horizontal="center" vertical="center"/>
      <protection/>
    </xf>
    <xf numFmtId="0" fontId="6" fillId="24" borderId="13" xfId="0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Alignment="1" applyProtection="1">
      <alignment/>
      <protection/>
    </xf>
    <xf numFmtId="0" fontId="6" fillId="24" borderId="14" xfId="0" applyFont="1" applyFill="1" applyBorder="1" applyAlignment="1" applyProtection="1">
      <alignment horizontal="right" vertical="center"/>
      <protection/>
    </xf>
    <xf numFmtId="0" fontId="6" fillId="24" borderId="11" xfId="0" applyFont="1" applyFill="1" applyBorder="1" applyAlignment="1" applyProtection="1">
      <alignment horizontal="center" vertical="center"/>
      <protection/>
    </xf>
    <xf numFmtId="176" fontId="6" fillId="24" borderId="11" xfId="0" applyNumberFormat="1" applyFont="1" applyFill="1" applyBorder="1" applyAlignment="1" applyProtection="1">
      <alignment horizontal="left" vertical="center"/>
      <protection/>
    </xf>
    <xf numFmtId="0" fontId="6" fillId="24" borderId="11" xfId="0" applyFont="1" applyFill="1" applyBorder="1" applyAlignment="1" applyProtection="1">
      <alignment horizontal="right" vertical="center"/>
      <protection/>
    </xf>
    <xf numFmtId="176" fontId="6" fillId="24" borderId="15" xfId="0" applyNumberFormat="1" applyFont="1" applyFill="1" applyBorder="1" applyAlignment="1" applyProtection="1">
      <alignment horizontal="left" vertical="center"/>
      <protection/>
    </xf>
    <xf numFmtId="0" fontId="6" fillId="24" borderId="16" xfId="0" applyFont="1" applyFill="1" applyBorder="1" applyAlignment="1" applyProtection="1">
      <alignment horizontal="center" vertical="center" shrinkToFit="1"/>
      <protection/>
    </xf>
    <xf numFmtId="0" fontId="7" fillId="24" borderId="0" xfId="0" applyFont="1" applyFill="1" applyAlignment="1" applyProtection="1">
      <alignment vertical="center"/>
      <protection/>
    </xf>
    <xf numFmtId="0" fontId="5" fillId="24" borderId="10" xfId="0" applyFont="1" applyFill="1" applyBorder="1" applyAlignment="1" applyProtection="1">
      <alignment horizontal="left" vertical="center"/>
      <protection/>
    </xf>
    <xf numFmtId="0" fontId="5" fillId="23" borderId="10" xfId="0" applyFont="1" applyFill="1" applyBorder="1" applyAlignment="1" applyProtection="1">
      <alignment horizontal="left" vertical="center"/>
      <protection/>
    </xf>
    <xf numFmtId="0" fontId="5" fillId="23" borderId="17" xfId="0" applyFont="1" applyFill="1" applyBorder="1" applyAlignment="1" applyProtection="1">
      <alignment horizontal="left" vertical="center"/>
      <protection/>
    </xf>
    <xf numFmtId="176" fontId="5" fillId="23" borderId="17" xfId="0" applyNumberFormat="1" applyFont="1" applyFill="1" applyBorder="1" applyAlignment="1" applyProtection="1">
      <alignment horizontal="left" vertical="center"/>
      <protection/>
    </xf>
    <xf numFmtId="0" fontId="6" fillId="24" borderId="17" xfId="0" applyFont="1" applyFill="1" applyBorder="1" applyAlignment="1" applyProtection="1">
      <alignment horizontal="center" vertical="center" shrinkToFit="1"/>
      <protection/>
    </xf>
    <xf numFmtId="0" fontId="5" fillId="24" borderId="18" xfId="0" applyFont="1" applyFill="1" applyBorder="1" applyAlignment="1" applyProtection="1">
      <alignment horizontal="left" vertical="center"/>
      <protection/>
    </xf>
    <xf numFmtId="0" fontId="6" fillId="24" borderId="18" xfId="0" applyFont="1" applyFill="1" applyBorder="1" applyAlignment="1" applyProtection="1">
      <alignment horizontal="center" vertical="center" shrinkToFit="1"/>
      <protection/>
    </xf>
    <xf numFmtId="0" fontId="5" fillId="23" borderId="18" xfId="0" applyFont="1" applyFill="1" applyBorder="1" applyAlignment="1" applyProtection="1">
      <alignment horizontal="left" vertical="center"/>
      <protection/>
    </xf>
    <xf numFmtId="0" fontId="6" fillId="0" borderId="18" xfId="0" applyFont="1" applyFill="1" applyBorder="1" applyAlignment="1" applyProtection="1">
      <alignment horizontal="center" vertical="center" shrinkToFit="1"/>
      <protection/>
    </xf>
    <xf numFmtId="49" fontId="6" fillId="24" borderId="19" xfId="0" applyNumberFormat="1" applyFont="1" applyFill="1" applyBorder="1" applyAlignment="1" applyProtection="1">
      <alignment horizontal="right" vertical="center"/>
      <protection/>
    </xf>
    <xf numFmtId="0" fontId="6" fillId="24" borderId="16" xfId="0" applyFont="1" applyFill="1" applyBorder="1" applyAlignment="1" applyProtection="1">
      <alignment horizontal="center" vertical="center"/>
      <protection/>
    </xf>
    <xf numFmtId="176" fontId="6" fillId="24" borderId="16" xfId="0" applyNumberFormat="1" applyFont="1" applyFill="1" applyBorder="1" applyAlignment="1" applyProtection="1">
      <alignment horizontal="left" vertical="center"/>
      <protection/>
    </xf>
    <xf numFmtId="0" fontId="6" fillId="24" borderId="16" xfId="0" applyFont="1" applyFill="1" applyBorder="1" applyAlignment="1" applyProtection="1">
      <alignment horizontal="right" vertical="center"/>
      <protection/>
    </xf>
    <xf numFmtId="176" fontId="6" fillId="24" borderId="20" xfId="0" applyNumberFormat="1" applyFont="1" applyFill="1" applyBorder="1" applyAlignment="1" applyProtection="1">
      <alignment horizontal="left" vertical="center"/>
      <protection/>
    </xf>
    <xf numFmtId="0" fontId="6" fillId="24" borderId="21" xfId="0" applyFont="1" applyFill="1" applyBorder="1" applyAlignment="1" applyProtection="1">
      <alignment horizontal="right" vertical="center"/>
      <protection/>
    </xf>
    <xf numFmtId="0" fontId="6" fillId="24" borderId="22" xfId="0" applyFont="1" applyFill="1" applyBorder="1" applyAlignment="1" applyProtection="1">
      <alignment horizontal="center" vertical="center"/>
      <protection/>
    </xf>
    <xf numFmtId="176" fontId="6" fillId="24" borderId="22" xfId="0" applyNumberFormat="1" applyFont="1" applyFill="1" applyBorder="1" applyAlignment="1" applyProtection="1">
      <alignment horizontal="left" vertical="center"/>
      <protection/>
    </xf>
    <xf numFmtId="0" fontId="6" fillId="24" borderId="22" xfId="0" applyFont="1" applyFill="1" applyBorder="1" applyAlignment="1" applyProtection="1">
      <alignment horizontal="right" vertical="center"/>
      <protection/>
    </xf>
    <xf numFmtId="176" fontId="6" fillId="24" borderId="23" xfId="0" applyNumberFormat="1" applyFont="1" applyFill="1" applyBorder="1" applyAlignment="1" applyProtection="1">
      <alignment horizontal="left" vertical="center"/>
      <protection/>
    </xf>
    <xf numFmtId="0" fontId="6" fillId="24" borderId="22" xfId="0" applyFont="1" applyFill="1" applyBorder="1" applyAlignment="1" applyProtection="1">
      <alignment horizontal="center" vertical="center" shrinkToFit="1"/>
      <protection/>
    </xf>
    <xf numFmtId="0" fontId="6" fillId="0" borderId="10" xfId="0" applyFont="1" applyFill="1" applyBorder="1" applyAlignment="1" applyProtection="1">
      <alignment horizontal="center" vertical="center" shrinkToFit="1"/>
      <protection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8" fillId="24" borderId="0" xfId="0" applyFont="1" applyFill="1" applyAlignment="1" applyProtection="1">
      <alignment vertic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24" borderId="0" xfId="0" applyFont="1" applyFill="1" applyAlignment="1" applyProtection="1">
      <alignment vertical="center"/>
      <protection/>
    </xf>
    <xf numFmtId="0" fontId="13" fillId="24" borderId="0" xfId="0" applyFont="1" applyFill="1" applyAlignment="1" applyProtection="1">
      <alignment vertical="center"/>
      <protection/>
    </xf>
    <xf numFmtId="0" fontId="6" fillId="24" borderId="25" xfId="0" applyFont="1" applyFill="1" applyBorder="1" applyAlignment="1" applyProtection="1">
      <alignment horizontal="center" vertical="center"/>
      <protection/>
    </xf>
    <xf numFmtId="0" fontId="6" fillId="24" borderId="12" xfId="0" applyFont="1" applyFill="1" applyBorder="1" applyAlignment="1" applyProtection="1">
      <alignment horizontal="center" vertical="center"/>
      <protection/>
    </xf>
    <xf numFmtId="0" fontId="6" fillId="24" borderId="26" xfId="0" applyFont="1" applyFill="1" applyBorder="1" applyAlignment="1" applyProtection="1">
      <alignment horizontal="center" vertical="center"/>
      <protection/>
    </xf>
    <xf numFmtId="0" fontId="6" fillId="24" borderId="13" xfId="0" applyFont="1" applyFill="1" applyBorder="1" applyAlignment="1" applyProtection="1">
      <alignment horizontal="center" vertical="center"/>
      <protection/>
    </xf>
    <xf numFmtId="0" fontId="6" fillId="24" borderId="27" xfId="0" applyFont="1" applyFill="1" applyBorder="1" applyAlignment="1" applyProtection="1">
      <alignment horizontal="center" vertical="center" textRotation="255"/>
      <protection/>
    </xf>
    <xf numFmtId="0" fontId="6" fillId="24" borderId="18" xfId="0" applyFont="1" applyFill="1" applyBorder="1" applyAlignment="1" applyProtection="1">
      <alignment horizontal="center" vertical="center" shrinkToFit="1"/>
      <protection/>
    </xf>
    <xf numFmtId="0" fontId="6" fillId="24" borderId="28" xfId="0" applyFont="1" applyFill="1" applyBorder="1" applyAlignment="1" applyProtection="1">
      <alignment horizontal="center" vertical="center" shrinkToFit="1"/>
      <protection/>
    </xf>
    <xf numFmtId="0" fontId="6" fillId="24" borderId="22" xfId="0" applyFont="1" applyFill="1" applyBorder="1" applyAlignment="1" applyProtection="1">
      <alignment horizontal="center" vertical="center" shrinkToFit="1"/>
      <protection/>
    </xf>
    <xf numFmtId="0" fontId="6" fillId="24" borderId="29" xfId="0" applyFont="1" applyFill="1" applyBorder="1" applyAlignment="1" applyProtection="1">
      <alignment horizontal="center" vertical="center" shrinkToFit="1"/>
      <protection/>
    </xf>
    <xf numFmtId="0" fontId="6" fillId="24" borderId="23" xfId="0" applyFont="1" applyFill="1" applyBorder="1" applyAlignment="1" applyProtection="1">
      <alignment horizontal="center" vertical="center" shrinkToFit="1"/>
      <protection/>
    </xf>
    <xf numFmtId="0" fontId="6" fillId="24" borderId="30" xfId="0" applyFont="1" applyFill="1" applyBorder="1" applyAlignment="1" applyProtection="1">
      <alignment horizontal="center" vertical="center" shrinkToFit="1"/>
      <protection/>
    </xf>
    <xf numFmtId="0" fontId="6" fillId="24" borderId="16" xfId="0" applyFont="1" applyFill="1" applyBorder="1" applyAlignment="1" applyProtection="1">
      <alignment horizontal="center" vertical="center" shrinkToFit="1"/>
      <protection/>
    </xf>
    <xf numFmtId="0" fontId="6" fillId="24" borderId="20" xfId="0" applyFont="1" applyFill="1" applyBorder="1" applyAlignment="1" applyProtection="1">
      <alignment horizontal="center" vertical="center" shrinkToFit="1"/>
      <protection/>
    </xf>
    <xf numFmtId="0" fontId="6" fillId="24" borderId="17" xfId="0" applyFont="1" applyFill="1" applyBorder="1" applyAlignment="1" applyProtection="1">
      <alignment horizontal="center" vertical="center" shrinkToFit="1"/>
      <protection/>
    </xf>
    <xf numFmtId="0" fontId="6" fillId="24" borderId="31" xfId="0" applyFont="1" applyFill="1" applyBorder="1" applyAlignment="1" applyProtection="1">
      <alignment horizontal="center" vertical="center" shrinkToFit="1"/>
      <protection/>
    </xf>
    <xf numFmtId="0" fontId="6" fillId="24" borderId="32" xfId="0" applyFont="1" applyFill="1" applyBorder="1" applyAlignment="1" applyProtection="1">
      <alignment horizontal="center" vertical="center" shrinkToFit="1"/>
      <protection/>
    </xf>
    <xf numFmtId="0" fontId="6" fillId="24" borderId="11" xfId="0" applyFont="1" applyFill="1" applyBorder="1" applyAlignment="1" applyProtection="1">
      <alignment horizontal="center" vertical="center" shrinkToFit="1"/>
      <protection/>
    </xf>
    <xf numFmtId="0" fontId="6" fillId="24" borderId="33" xfId="0" applyFont="1" applyFill="1" applyBorder="1" applyAlignment="1" applyProtection="1">
      <alignment horizontal="center" vertical="center" shrinkToFit="1"/>
      <protection/>
    </xf>
    <xf numFmtId="0" fontId="6" fillId="24" borderId="15" xfId="0" applyFont="1" applyFill="1" applyBorder="1" applyAlignment="1" applyProtection="1">
      <alignment horizontal="center" vertical="center" shrinkToFit="1"/>
      <protection/>
    </xf>
    <xf numFmtId="0" fontId="6" fillId="0" borderId="17" xfId="0" applyFont="1" applyFill="1" applyBorder="1" applyAlignment="1" applyProtection="1">
      <alignment horizontal="center" vertical="center" shrinkToFit="1"/>
      <protection/>
    </xf>
    <xf numFmtId="0" fontId="6" fillId="24" borderId="34" xfId="0" applyFont="1" applyFill="1" applyBorder="1" applyAlignment="1" applyProtection="1">
      <alignment horizontal="center" vertical="center" textRotation="255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24" borderId="35" xfId="0" applyFont="1" applyFill="1" applyBorder="1" applyAlignment="1" applyProtection="1">
      <alignment horizontal="center" vertical="center"/>
      <protection/>
    </xf>
    <xf numFmtId="0" fontId="6" fillId="24" borderId="36" xfId="0" applyFont="1" applyFill="1" applyBorder="1" applyAlignment="1" applyProtection="1">
      <alignment horizontal="center" vertical="center"/>
      <protection/>
    </xf>
    <xf numFmtId="0" fontId="6" fillId="24" borderId="37" xfId="0" applyFont="1" applyFill="1" applyBorder="1" applyAlignment="1" applyProtection="1">
      <alignment horizontal="center" vertical="center"/>
      <protection/>
    </xf>
    <xf numFmtId="0" fontId="6" fillId="24" borderId="38" xfId="0" applyFont="1" applyFill="1" applyBorder="1" applyAlignment="1" applyProtection="1">
      <alignment horizontal="center" vertical="center"/>
      <protection/>
    </xf>
    <xf numFmtId="0" fontId="6" fillId="24" borderId="39" xfId="0" applyFont="1" applyFill="1" applyBorder="1" applyAlignment="1" applyProtection="1">
      <alignment horizontal="center" vertical="center"/>
      <protection/>
    </xf>
    <xf numFmtId="0" fontId="6" fillId="24" borderId="40" xfId="0" applyFont="1" applyFill="1" applyBorder="1" applyAlignment="1" applyProtection="1">
      <alignment horizontal="center" vertical="center"/>
      <protection/>
    </xf>
    <xf numFmtId="0" fontId="6" fillId="24" borderId="10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13</xdr:row>
      <xdr:rowOff>142875</xdr:rowOff>
    </xdr:from>
    <xdr:to>
      <xdr:col>9</xdr:col>
      <xdr:colOff>228600</xdr:colOff>
      <xdr:row>31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600200" y="2371725"/>
          <a:ext cx="4800600" cy="3095625"/>
        </a:xfrm>
        <a:prstGeom prst="rect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8</xdr:row>
      <xdr:rowOff>38100</xdr:rowOff>
    </xdr:from>
    <xdr:to>
      <xdr:col>2</xdr:col>
      <xdr:colOff>619125</xdr:colOff>
      <xdr:row>10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428625" y="1409700"/>
          <a:ext cx="1562100" cy="371475"/>
        </a:xfrm>
        <a:prstGeom prst="wedgeRoundRectCallout">
          <a:avLst>
            <a:gd name="adj1" fmla="val 32314"/>
            <a:gd name="adj2" fmla="val 2012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金網フェンス</a:t>
          </a:r>
        </a:p>
      </xdr:txBody>
    </xdr:sp>
    <xdr:clientData/>
  </xdr:twoCellAnchor>
  <xdr:twoCellAnchor>
    <xdr:from>
      <xdr:col>1</xdr:col>
      <xdr:colOff>19050</xdr:colOff>
      <xdr:row>9</xdr:row>
      <xdr:rowOff>85725</xdr:rowOff>
    </xdr:from>
    <xdr:to>
      <xdr:col>10</xdr:col>
      <xdr:colOff>561975</xdr:colOff>
      <xdr:row>9</xdr:row>
      <xdr:rowOff>85725</xdr:rowOff>
    </xdr:to>
    <xdr:sp>
      <xdr:nvSpPr>
        <xdr:cNvPr id="3" name="Line 3"/>
        <xdr:cNvSpPr>
          <a:spLocks/>
        </xdr:cNvSpPr>
      </xdr:nvSpPr>
      <xdr:spPr>
        <a:xfrm>
          <a:off x="704850" y="1628775"/>
          <a:ext cx="671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695325" y="1200150"/>
          <a:ext cx="822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85725</xdr:rowOff>
    </xdr:from>
    <xdr:to>
      <xdr:col>11</xdr:col>
      <xdr:colOff>619125</xdr:colOff>
      <xdr:row>5</xdr:row>
      <xdr:rowOff>95250</xdr:rowOff>
    </xdr:to>
    <xdr:sp>
      <xdr:nvSpPr>
        <xdr:cNvPr id="5" name="Rectangle 5"/>
        <xdr:cNvSpPr>
          <a:spLocks/>
        </xdr:cNvSpPr>
      </xdr:nvSpPr>
      <xdr:spPr>
        <a:xfrm>
          <a:off x="390525" y="85725"/>
          <a:ext cx="777240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552450</xdr:colOff>
      <xdr:row>9</xdr:row>
      <xdr:rowOff>85725</xdr:rowOff>
    </xdr:from>
    <xdr:to>
      <xdr:col>10</xdr:col>
      <xdr:colOff>552450</xdr:colOff>
      <xdr:row>35</xdr:row>
      <xdr:rowOff>57150</xdr:rowOff>
    </xdr:to>
    <xdr:sp>
      <xdr:nvSpPr>
        <xdr:cNvPr id="6" name="Line 6"/>
        <xdr:cNvSpPr>
          <a:spLocks/>
        </xdr:cNvSpPr>
      </xdr:nvSpPr>
      <xdr:spPr>
        <a:xfrm>
          <a:off x="7410450" y="1628775"/>
          <a:ext cx="0" cy="442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342900</xdr:colOff>
      <xdr:row>9</xdr:row>
      <xdr:rowOff>104775</xdr:rowOff>
    </xdr:from>
    <xdr:to>
      <xdr:col>11</xdr:col>
      <xdr:colOff>342900</xdr:colOff>
      <xdr:row>35</xdr:row>
      <xdr:rowOff>76200</xdr:rowOff>
    </xdr:to>
    <xdr:sp>
      <xdr:nvSpPr>
        <xdr:cNvPr id="7" name="Line 7"/>
        <xdr:cNvSpPr>
          <a:spLocks/>
        </xdr:cNvSpPr>
      </xdr:nvSpPr>
      <xdr:spPr>
        <a:xfrm>
          <a:off x="7886700" y="1647825"/>
          <a:ext cx="0" cy="442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342900</xdr:colOff>
      <xdr:row>9</xdr:row>
      <xdr:rowOff>104775</xdr:rowOff>
    </xdr:from>
    <xdr:to>
      <xdr:col>13</xdr:col>
      <xdr:colOff>9525</xdr:colOff>
      <xdr:row>9</xdr:row>
      <xdr:rowOff>104775</xdr:rowOff>
    </xdr:to>
    <xdr:sp>
      <xdr:nvSpPr>
        <xdr:cNvPr id="8" name="Line 8"/>
        <xdr:cNvSpPr>
          <a:spLocks/>
        </xdr:cNvSpPr>
      </xdr:nvSpPr>
      <xdr:spPr>
        <a:xfrm>
          <a:off x="7886700" y="16478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7</xdr:row>
      <xdr:rowOff>47625</xdr:rowOff>
    </xdr:from>
    <xdr:to>
      <xdr:col>7</xdr:col>
      <xdr:colOff>657225</xdr:colOff>
      <xdr:row>9</xdr:row>
      <xdr:rowOff>57150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771775" y="1247775"/>
          <a:ext cx="2686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中原街道</a:t>
          </a:r>
        </a:p>
      </xdr:txBody>
    </xdr:sp>
    <xdr:clientData/>
  </xdr:twoCellAnchor>
  <xdr:twoCellAnchor>
    <xdr:from>
      <xdr:col>3</xdr:col>
      <xdr:colOff>657225</xdr:colOff>
      <xdr:row>1</xdr:row>
      <xdr:rowOff>47625</xdr:rowOff>
    </xdr:from>
    <xdr:to>
      <xdr:col>7</xdr:col>
      <xdr:colOff>600075</xdr:colOff>
      <xdr:row>4</xdr:row>
      <xdr:rowOff>28575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714625" y="219075"/>
          <a:ext cx="26860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厚木基地</a:t>
          </a:r>
        </a:p>
      </xdr:txBody>
    </xdr:sp>
    <xdr:clientData/>
  </xdr:twoCellAnchor>
  <xdr:twoCellAnchor>
    <xdr:from>
      <xdr:col>3</xdr:col>
      <xdr:colOff>0</xdr:colOff>
      <xdr:row>17</xdr:row>
      <xdr:rowOff>161925</xdr:rowOff>
    </xdr:from>
    <xdr:to>
      <xdr:col>5</xdr:col>
      <xdr:colOff>219075</xdr:colOff>
      <xdr:row>30</xdr:row>
      <xdr:rowOff>9525</xdr:rowOff>
    </xdr:to>
    <xdr:sp>
      <xdr:nvSpPr>
        <xdr:cNvPr id="11" name="Rectangle 11"/>
        <xdr:cNvSpPr>
          <a:spLocks/>
        </xdr:cNvSpPr>
      </xdr:nvSpPr>
      <xdr:spPr>
        <a:xfrm>
          <a:off x="2057400" y="3076575"/>
          <a:ext cx="1590675" cy="2076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9525</xdr:rowOff>
    </xdr:from>
    <xdr:to>
      <xdr:col>8</xdr:col>
      <xdr:colOff>457200</xdr:colOff>
      <xdr:row>30</xdr:row>
      <xdr:rowOff>9525</xdr:rowOff>
    </xdr:to>
    <xdr:sp>
      <xdr:nvSpPr>
        <xdr:cNvPr id="12" name="Rectangle 12"/>
        <xdr:cNvSpPr>
          <a:spLocks/>
        </xdr:cNvSpPr>
      </xdr:nvSpPr>
      <xdr:spPr>
        <a:xfrm>
          <a:off x="4352925" y="3095625"/>
          <a:ext cx="1590675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30</xdr:row>
      <xdr:rowOff>66675</xdr:rowOff>
    </xdr:from>
    <xdr:to>
      <xdr:col>6</xdr:col>
      <xdr:colOff>161925</xdr:colOff>
      <xdr:row>31</xdr:row>
      <xdr:rowOff>76200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714750" y="5210175"/>
          <a:ext cx="561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本部</a:t>
          </a:r>
        </a:p>
      </xdr:txBody>
    </xdr:sp>
    <xdr:clientData/>
  </xdr:twoCellAnchor>
  <xdr:twoCellAnchor>
    <xdr:from>
      <xdr:col>5</xdr:col>
      <xdr:colOff>390525</xdr:colOff>
      <xdr:row>18</xdr:row>
      <xdr:rowOff>57150</xdr:rowOff>
    </xdr:from>
    <xdr:to>
      <xdr:col>5</xdr:col>
      <xdr:colOff>390525</xdr:colOff>
      <xdr:row>29</xdr:row>
      <xdr:rowOff>66675</xdr:rowOff>
    </xdr:to>
    <xdr:sp>
      <xdr:nvSpPr>
        <xdr:cNvPr id="14" name="Line 14"/>
        <xdr:cNvSpPr>
          <a:spLocks/>
        </xdr:cNvSpPr>
      </xdr:nvSpPr>
      <xdr:spPr>
        <a:xfrm flipV="1">
          <a:off x="3819525" y="3143250"/>
          <a:ext cx="0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18</xdr:row>
      <xdr:rowOff>57150</xdr:rowOff>
    </xdr:from>
    <xdr:to>
      <xdr:col>6</xdr:col>
      <xdr:colOff>66675</xdr:colOff>
      <xdr:row>29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181475" y="3143250"/>
          <a:ext cx="0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466725</xdr:colOff>
      <xdr:row>18</xdr:row>
      <xdr:rowOff>19050</xdr:rowOff>
    </xdr:from>
    <xdr:to>
      <xdr:col>6</xdr:col>
      <xdr:colOff>38100</xdr:colOff>
      <xdr:row>30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3895725" y="3105150"/>
          <a:ext cx="257175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アップ用エリア専用通路</a:t>
          </a:r>
        </a:p>
      </xdr:txBody>
    </xdr:sp>
    <xdr:clientData/>
  </xdr:twoCellAnchor>
  <xdr:oneCellAnchor>
    <xdr:from>
      <xdr:col>3</xdr:col>
      <xdr:colOff>66675</xdr:colOff>
      <xdr:row>26</xdr:row>
      <xdr:rowOff>9525</xdr:rowOff>
    </xdr:from>
    <xdr:ext cx="1419225" cy="485775"/>
    <xdr:sp>
      <xdr:nvSpPr>
        <xdr:cNvPr id="17" name="Text Box 17"/>
        <xdr:cNvSpPr txBox="1">
          <a:spLocks noChangeArrowheads="1"/>
        </xdr:cNvSpPr>
      </xdr:nvSpPr>
      <xdr:spPr>
        <a:xfrm>
          <a:off x="2124075" y="4467225"/>
          <a:ext cx="1419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Ａコート</a:t>
          </a:r>
        </a:p>
      </xdr:txBody>
    </xdr:sp>
    <xdr:clientData/>
  </xdr:oneCellAnchor>
  <xdr:oneCellAnchor>
    <xdr:from>
      <xdr:col>3</xdr:col>
      <xdr:colOff>66675</xdr:colOff>
      <xdr:row>19</xdr:row>
      <xdr:rowOff>142875</xdr:rowOff>
    </xdr:from>
    <xdr:ext cx="1419225" cy="485775"/>
    <xdr:sp>
      <xdr:nvSpPr>
        <xdr:cNvPr id="18" name="Text Box 18"/>
        <xdr:cNvSpPr txBox="1">
          <a:spLocks noChangeArrowheads="1"/>
        </xdr:cNvSpPr>
      </xdr:nvSpPr>
      <xdr:spPr>
        <a:xfrm>
          <a:off x="2124075" y="3400425"/>
          <a:ext cx="1419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Ｂコート</a:t>
          </a:r>
        </a:p>
      </xdr:txBody>
    </xdr:sp>
    <xdr:clientData/>
  </xdr:oneCellAnchor>
  <xdr:twoCellAnchor>
    <xdr:from>
      <xdr:col>2</xdr:col>
      <xdr:colOff>628650</xdr:colOff>
      <xdr:row>14</xdr:row>
      <xdr:rowOff>114300</xdr:rowOff>
    </xdr:from>
    <xdr:to>
      <xdr:col>8</xdr:col>
      <xdr:colOff>523875</xdr:colOff>
      <xdr:row>17</xdr:row>
      <xdr:rowOff>57150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2000250" y="2514600"/>
          <a:ext cx="4010025" cy="4572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アップ用エリア</a:t>
          </a:r>
        </a:p>
      </xdr:txBody>
    </xdr:sp>
    <xdr:clientData/>
  </xdr:twoCellAnchor>
  <xdr:twoCellAnchor>
    <xdr:from>
      <xdr:col>2</xdr:col>
      <xdr:colOff>361950</xdr:colOff>
      <xdr:row>19</xdr:row>
      <xdr:rowOff>66675</xdr:rowOff>
    </xdr:from>
    <xdr:to>
      <xdr:col>2</xdr:col>
      <xdr:colOff>561975</xdr:colOff>
      <xdr:row>22</xdr:row>
      <xdr:rowOff>104775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733550" y="3324225"/>
          <a:ext cx="2000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ベンチ</a:t>
          </a:r>
        </a:p>
      </xdr:txBody>
    </xdr:sp>
    <xdr:clientData/>
  </xdr:twoCellAnchor>
  <xdr:twoCellAnchor>
    <xdr:from>
      <xdr:col>8</xdr:col>
      <xdr:colOff>571500</xdr:colOff>
      <xdr:row>25</xdr:row>
      <xdr:rowOff>85725</xdr:rowOff>
    </xdr:from>
    <xdr:to>
      <xdr:col>9</xdr:col>
      <xdr:colOff>104775</xdr:colOff>
      <xdr:row>28</xdr:row>
      <xdr:rowOff>104775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6057900" y="4371975"/>
          <a:ext cx="2190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ベンチ</a:t>
          </a:r>
        </a:p>
      </xdr:txBody>
    </xdr:sp>
    <xdr:clientData/>
  </xdr:twoCellAnchor>
  <xdr:twoCellAnchor>
    <xdr:from>
      <xdr:col>2</xdr:col>
      <xdr:colOff>361950</xdr:colOff>
      <xdr:row>25</xdr:row>
      <xdr:rowOff>66675</xdr:rowOff>
    </xdr:from>
    <xdr:to>
      <xdr:col>2</xdr:col>
      <xdr:colOff>571500</xdr:colOff>
      <xdr:row>28</xdr:row>
      <xdr:rowOff>95250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733550" y="4352925"/>
          <a:ext cx="2095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ベンチ</a:t>
          </a:r>
        </a:p>
      </xdr:txBody>
    </xdr:sp>
    <xdr:clientData/>
  </xdr:twoCellAnchor>
  <xdr:twoCellAnchor>
    <xdr:from>
      <xdr:col>8</xdr:col>
      <xdr:colOff>571500</xdr:colOff>
      <xdr:row>19</xdr:row>
      <xdr:rowOff>66675</xdr:rowOff>
    </xdr:from>
    <xdr:to>
      <xdr:col>9</xdr:col>
      <xdr:colOff>104775</xdr:colOff>
      <xdr:row>22</xdr:row>
      <xdr:rowOff>76200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6057900" y="3324225"/>
          <a:ext cx="21907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ベンチ</a:t>
          </a:r>
        </a:p>
      </xdr:txBody>
    </xdr:sp>
    <xdr:clientData/>
  </xdr:twoCellAnchor>
  <xdr:twoCellAnchor>
    <xdr:from>
      <xdr:col>1</xdr:col>
      <xdr:colOff>76200</xdr:colOff>
      <xdr:row>14</xdr:row>
      <xdr:rowOff>161925</xdr:rowOff>
    </xdr:from>
    <xdr:to>
      <xdr:col>2</xdr:col>
      <xdr:colOff>28575</xdr:colOff>
      <xdr:row>30</xdr:row>
      <xdr:rowOff>9525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762000" y="2562225"/>
          <a:ext cx="638175" cy="2590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0" rIns="45720" bIns="0" anchor="ctr" vert="wordArtVertRtl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応援エリア</a:t>
          </a:r>
        </a:p>
      </xdr:txBody>
    </xdr:sp>
    <xdr:clientData/>
  </xdr:twoCellAnchor>
  <xdr:twoCellAnchor>
    <xdr:from>
      <xdr:col>9</xdr:col>
      <xdr:colOff>400050</xdr:colOff>
      <xdr:row>14</xdr:row>
      <xdr:rowOff>133350</xdr:rowOff>
    </xdr:from>
    <xdr:to>
      <xdr:col>10</xdr:col>
      <xdr:colOff>352425</xdr:colOff>
      <xdr:row>29</xdr:row>
      <xdr:rowOff>152400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6572250" y="2533650"/>
          <a:ext cx="638175" cy="2590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0" rIns="45720" bIns="0" anchor="ctr" vert="wordArtVertRtl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応援エリア</a:t>
          </a:r>
        </a:p>
      </xdr:txBody>
    </xdr:sp>
    <xdr:clientData/>
  </xdr:twoCellAnchor>
  <xdr:twoCellAnchor>
    <xdr:from>
      <xdr:col>2</xdr:col>
      <xdr:colOff>561975</xdr:colOff>
      <xdr:row>10</xdr:row>
      <xdr:rowOff>142875</xdr:rowOff>
    </xdr:from>
    <xdr:to>
      <xdr:col>9</xdr:col>
      <xdr:colOff>66675</xdr:colOff>
      <xdr:row>13</xdr:row>
      <xdr:rowOff>47625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1933575" y="1857375"/>
          <a:ext cx="43053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応援エリア</a:t>
          </a:r>
        </a:p>
      </xdr:txBody>
    </xdr:sp>
    <xdr:clientData/>
  </xdr:twoCellAnchor>
  <xdr:twoCellAnchor>
    <xdr:from>
      <xdr:col>4</xdr:col>
      <xdr:colOff>171450</xdr:colOff>
      <xdr:row>31</xdr:row>
      <xdr:rowOff>57150</xdr:rowOff>
    </xdr:from>
    <xdr:to>
      <xdr:col>4</xdr:col>
      <xdr:colOff>171450</xdr:colOff>
      <xdr:row>32</xdr:row>
      <xdr:rowOff>85725</xdr:rowOff>
    </xdr:to>
    <xdr:sp>
      <xdr:nvSpPr>
        <xdr:cNvPr id="27" name="Line 27"/>
        <xdr:cNvSpPr>
          <a:spLocks/>
        </xdr:cNvSpPr>
      </xdr:nvSpPr>
      <xdr:spPr>
        <a:xfrm flipH="1">
          <a:off x="2914650" y="5372100"/>
          <a:ext cx="0" cy="20002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57150</xdr:rowOff>
    </xdr:from>
    <xdr:to>
      <xdr:col>4</xdr:col>
      <xdr:colOff>514350</xdr:colOff>
      <xdr:row>32</xdr:row>
      <xdr:rowOff>85725</xdr:rowOff>
    </xdr:to>
    <xdr:sp>
      <xdr:nvSpPr>
        <xdr:cNvPr id="28" name="Line 28"/>
        <xdr:cNvSpPr>
          <a:spLocks/>
        </xdr:cNvSpPr>
      </xdr:nvSpPr>
      <xdr:spPr>
        <a:xfrm flipH="1">
          <a:off x="3257550" y="5372100"/>
          <a:ext cx="0" cy="20002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32</xdr:row>
      <xdr:rowOff>161925</xdr:rowOff>
    </xdr:from>
    <xdr:to>
      <xdr:col>4</xdr:col>
      <xdr:colOff>619125</xdr:colOff>
      <xdr:row>34</xdr:row>
      <xdr:rowOff>28575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2914650" y="5648325"/>
          <a:ext cx="447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入口</a:t>
          </a:r>
        </a:p>
      </xdr:txBody>
    </xdr:sp>
    <xdr:clientData/>
  </xdr:twoCellAnchor>
  <xdr:twoCellAnchor>
    <xdr:from>
      <xdr:col>8</xdr:col>
      <xdr:colOff>9525</xdr:colOff>
      <xdr:row>61</xdr:row>
      <xdr:rowOff>9525</xdr:rowOff>
    </xdr:from>
    <xdr:to>
      <xdr:col>8</xdr:col>
      <xdr:colOff>9525</xdr:colOff>
      <xdr:row>63</xdr:row>
      <xdr:rowOff>0</xdr:rowOff>
    </xdr:to>
    <xdr:sp>
      <xdr:nvSpPr>
        <xdr:cNvPr id="30" name="Line 30"/>
        <xdr:cNvSpPr>
          <a:spLocks/>
        </xdr:cNvSpPr>
      </xdr:nvSpPr>
      <xdr:spPr>
        <a:xfrm>
          <a:off x="5495925" y="11658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0</xdr:colOff>
      <xdr:row>60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5486400" y="11210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65</xdr:row>
      <xdr:rowOff>123825</xdr:rowOff>
    </xdr:from>
    <xdr:to>
      <xdr:col>9</xdr:col>
      <xdr:colOff>0</xdr:colOff>
      <xdr:row>65</xdr:row>
      <xdr:rowOff>123825</xdr:rowOff>
    </xdr:to>
    <xdr:sp>
      <xdr:nvSpPr>
        <xdr:cNvPr id="32" name="Line 32"/>
        <xdr:cNvSpPr>
          <a:spLocks/>
        </xdr:cNvSpPr>
      </xdr:nvSpPr>
      <xdr:spPr>
        <a:xfrm>
          <a:off x="2933700" y="126492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85725</xdr:rowOff>
    </xdr:from>
    <xdr:to>
      <xdr:col>9</xdr:col>
      <xdr:colOff>0</xdr:colOff>
      <xdr:row>65</xdr:row>
      <xdr:rowOff>123825</xdr:rowOff>
    </xdr:to>
    <xdr:sp>
      <xdr:nvSpPr>
        <xdr:cNvPr id="33" name="Line 33"/>
        <xdr:cNvSpPr>
          <a:spLocks/>
        </xdr:cNvSpPr>
      </xdr:nvSpPr>
      <xdr:spPr>
        <a:xfrm flipV="1">
          <a:off x="6172200" y="117348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32</xdr:row>
      <xdr:rowOff>38100</xdr:rowOff>
    </xdr:from>
    <xdr:to>
      <xdr:col>10</xdr:col>
      <xdr:colOff>390525</xdr:colOff>
      <xdr:row>34</xdr:row>
      <xdr:rowOff>66675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3543300" y="5524500"/>
          <a:ext cx="37052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チームエリア</a:t>
          </a:r>
        </a:p>
      </xdr:txBody>
    </xdr:sp>
    <xdr:clientData/>
  </xdr:twoCellAnchor>
  <xdr:twoCellAnchor>
    <xdr:from>
      <xdr:col>1</xdr:col>
      <xdr:colOff>28575</xdr:colOff>
      <xdr:row>32</xdr:row>
      <xdr:rowOff>38100</xdr:rowOff>
    </xdr:from>
    <xdr:to>
      <xdr:col>3</xdr:col>
      <xdr:colOff>609600</xdr:colOff>
      <xdr:row>34</xdr:row>
      <xdr:rowOff>66675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714375" y="5524500"/>
          <a:ext cx="19526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チームエリア</a:t>
          </a:r>
        </a:p>
      </xdr:txBody>
    </xdr:sp>
    <xdr:clientData/>
  </xdr:twoCellAnchor>
  <xdr:oneCellAnchor>
    <xdr:from>
      <xdr:col>6</xdr:col>
      <xdr:colOff>333375</xdr:colOff>
      <xdr:row>26</xdr:row>
      <xdr:rowOff>38100</xdr:rowOff>
    </xdr:from>
    <xdr:ext cx="1419225" cy="485775"/>
    <xdr:sp>
      <xdr:nvSpPr>
        <xdr:cNvPr id="36" name="Text Box 36"/>
        <xdr:cNvSpPr txBox="1">
          <a:spLocks noChangeArrowheads="1"/>
        </xdr:cNvSpPr>
      </xdr:nvSpPr>
      <xdr:spPr>
        <a:xfrm>
          <a:off x="4448175" y="4495800"/>
          <a:ext cx="1419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コート</a:t>
          </a:r>
        </a:p>
      </xdr:txBody>
    </xdr:sp>
    <xdr:clientData/>
  </xdr:oneCellAnchor>
  <xdr:oneCellAnchor>
    <xdr:from>
      <xdr:col>6</xdr:col>
      <xdr:colOff>314325</xdr:colOff>
      <xdr:row>19</xdr:row>
      <xdr:rowOff>152400</xdr:rowOff>
    </xdr:from>
    <xdr:ext cx="1419225" cy="485775"/>
    <xdr:sp>
      <xdr:nvSpPr>
        <xdr:cNvPr id="37" name="Text Box 37"/>
        <xdr:cNvSpPr txBox="1">
          <a:spLocks noChangeArrowheads="1"/>
        </xdr:cNvSpPr>
      </xdr:nvSpPr>
      <xdr:spPr>
        <a:xfrm>
          <a:off x="4429125" y="3409950"/>
          <a:ext cx="1419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コート</a:t>
          </a:r>
        </a:p>
      </xdr:txBody>
    </xdr:sp>
    <xdr:clientData/>
  </xdr:oneCellAnchor>
  <xdr:twoCellAnchor>
    <xdr:from>
      <xdr:col>2</xdr:col>
      <xdr:colOff>676275</xdr:colOff>
      <xdr:row>24</xdr:row>
      <xdr:rowOff>9525</xdr:rowOff>
    </xdr:from>
    <xdr:to>
      <xdr:col>5</xdr:col>
      <xdr:colOff>219075</xdr:colOff>
      <xdr:row>24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2047875" y="41243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24</xdr:row>
      <xdr:rowOff>9525</xdr:rowOff>
    </xdr:from>
    <xdr:to>
      <xdr:col>8</xdr:col>
      <xdr:colOff>457200</xdr:colOff>
      <xdr:row>24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4352925" y="41243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50"/>
  <sheetViews>
    <sheetView tabSelected="1" zoomScale="75" zoomScaleNormal="75" zoomScalePageLayoutView="0" workbookViewId="0" topLeftCell="A1">
      <selection activeCell="AG24" sqref="AG24"/>
    </sheetView>
  </sheetViews>
  <sheetFormatPr defaultColWidth="9.00390625" defaultRowHeight="13.5"/>
  <cols>
    <col min="1" max="1" width="7.875" style="5" customWidth="1"/>
    <col min="2" max="3" width="3.375" style="5" customWidth="1"/>
    <col min="4" max="4" width="4.375" style="5" customWidth="1"/>
    <col min="5" max="5" width="5.25390625" style="5" customWidth="1"/>
    <col min="6" max="6" width="4.25390625" style="8" customWidth="1"/>
    <col min="7" max="8" width="3.625" style="8" customWidth="1"/>
    <col min="9" max="12" width="3.625" style="5" hidden="1" customWidth="1"/>
    <col min="13" max="17" width="5.625" style="5" customWidth="1"/>
    <col min="18" max="18" width="3.375" style="5" customWidth="1"/>
    <col min="19" max="19" width="5.625" style="5" customWidth="1"/>
    <col min="20" max="20" width="3.375" style="5" customWidth="1"/>
    <col min="21" max="32" width="5.625" style="5" customWidth="1"/>
    <col min="33" max="33" width="5.00390625" style="5" customWidth="1"/>
    <col min="34" max="35" width="3.375" style="5" customWidth="1"/>
    <col min="36" max="36" width="5.75390625" style="5" hidden="1" customWidth="1"/>
    <col min="37" max="37" width="27.50390625" style="5" hidden="1" customWidth="1"/>
    <col min="38" max="16384" width="9.00390625" style="5" customWidth="1"/>
  </cols>
  <sheetData>
    <row r="2" spans="14:36" s="6" customFormat="1" ht="18" customHeight="1"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4:36" s="6" customFormat="1" ht="18" customHeight="1"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="6" customFormat="1" ht="18" customHeight="1"/>
    <row r="5" spans="2:14" s="6" customFormat="1" ht="18" customHeight="1">
      <c r="B5" s="50" t="s">
        <v>58</v>
      </c>
      <c r="F5" s="7"/>
      <c r="G5" s="7"/>
      <c r="H5" s="7"/>
      <c r="N5" s="1"/>
    </row>
    <row r="6" spans="2:14" s="6" customFormat="1" ht="18" customHeight="1">
      <c r="B6" s="45"/>
      <c r="F6" s="7"/>
      <c r="G6" s="7"/>
      <c r="H6" s="7"/>
      <c r="N6" s="1"/>
    </row>
    <row r="7" spans="2:14" s="6" customFormat="1" ht="18" customHeight="1" thickBot="1">
      <c r="B7" s="21"/>
      <c r="C7" s="49" t="s">
        <v>57</v>
      </c>
      <c r="F7" s="7"/>
      <c r="G7" s="7"/>
      <c r="H7" s="7"/>
      <c r="N7" s="1"/>
    </row>
    <row r="8" spans="2:37" s="14" customFormat="1" ht="18" customHeight="1">
      <c r="B8" s="51" t="s">
        <v>0</v>
      </c>
      <c r="C8" s="52"/>
      <c r="D8" s="52"/>
      <c r="E8" s="52"/>
      <c r="F8" s="52"/>
      <c r="G8" s="52"/>
      <c r="H8" s="52"/>
      <c r="I8" s="11" t="s">
        <v>1</v>
      </c>
      <c r="J8" s="11" t="s">
        <v>2</v>
      </c>
      <c r="K8" s="11" t="s">
        <v>40</v>
      </c>
      <c r="L8" s="11" t="s">
        <v>3</v>
      </c>
      <c r="M8" s="55" t="s">
        <v>4</v>
      </c>
      <c r="N8" s="72" t="s">
        <v>5</v>
      </c>
      <c r="O8" s="72"/>
      <c r="P8" s="72"/>
      <c r="Q8" s="72"/>
      <c r="R8" s="72"/>
      <c r="S8" s="72"/>
      <c r="T8" s="72"/>
      <c r="U8" s="72"/>
      <c r="V8" s="72"/>
      <c r="W8" s="72"/>
      <c r="X8" s="72"/>
      <c r="Y8" s="74" t="s">
        <v>6</v>
      </c>
      <c r="Z8" s="75"/>
      <c r="AA8" s="75"/>
      <c r="AB8" s="75"/>
      <c r="AC8" s="75"/>
      <c r="AD8" s="75"/>
      <c r="AE8" s="75"/>
      <c r="AF8" s="76"/>
      <c r="AJ8" s="81">
        <v>1</v>
      </c>
      <c r="AK8" s="82" t="s">
        <v>10</v>
      </c>
    </row>
    <row r="9" spans="2:37" s="14" customFormat="1" ht="18" customHeight="1" thickBot="1">
      <c r="B9" s="53"/>
      <c r="C9" s="54"/>
      <c r="D9" s="54"/>
      <c r="E9" s="54"/>
      <c r="F9" s="54"/>
      <c r="G9" s="54"/>
      <c r="H9" s="54"/>
      <c r="I9" s="12" t="e">
        <f>#REF!</f>
        <v>#REF!</v>
      </c>
      <c r="J9" s="13" t="e">
        <f>#REF!</f>
        <v>#REF!</v>
      </c>
      <c r="K9" s="13" t="e">
        <f>#REF!</f>
        <v>#REF!</v>
      </c>
      <c r="L9" s="13" t="e">
        <f>#REF!</f>
        <v>#REF!</v>
      </c>
      <c r="M9" s="71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54" t="s">
        <v>7</v>
      </c>
      <c r="Z9" s="54"/>
      <c r="AA9" s="54"/>
      <c r="AB9" s="54"/>
      <c r="AC9" s="77" t="s">
        <v>8</v>
      </c>
      <c r="AD9" s="78"/>
      <c r="AE9" s="78"/>
      <c r="AF9" s="79"/>
      <c r="AJ9" s="81"/>
      <c r="AK9" s="82"/>
    </row>
    <row r="10" spans="2:37" ht="18" customHeight="1" thickTop="1">
      <c r="B10" s="31" t="s">
        <v>28</v>
      </c>
      <c r="C10" s="32" t="s">
        <v>29</v>
      </c>
      <c r="D10" s="33">
        <v>0</v>
      </c>
      <c r="E10" s="32" t="s">
        <v>30</v>
      </c>
      <c r="F10" s="34">
        <v>10</v>
      </c>
      <c r="G10" s="32" t="s">
        <v>29</v>
      </c>
      <c r="H10" s="35">
        <v>35</v>
      </c>
      <c r="I10" s="24"/>
      <c r="J10" s="24"/>
      <c r="K10" s="25" t="e">
        <f>60-($D$10+$I$9+$K$9)</f>
        <v>#REF!</v>
      </c>
      <c r="L10" s="24" t="e">
        <f aca="true" t="shared" si="0" ref="L10:L16">($D10+$I$9+$K$9)-60</f>
        <v>#REF!</v>
      </c>
      <c r="M10" s="26" t="s">
        <v>31</v>
      </c>
      <c r="N10" s="61" t="str">
        <f>AK24</f>
        <v>横須賀シーガルズＦＣ</v>
      </c>
      <c r="O10" s="62"/>
      <c r="P10" s="62"/>
      <c r="Q10" s="62"/>
      <c r="R10" s="20"/>
      <c r="S10" s="20" t="s">
        <v>32</v>
      </c>
      <c r="T10" s="20"/>
      <c r="U10" s="62" t="str">
        <f>AK26</f>
        <v>ＦＣレガーレ</v>
      </c>
      <c r="V10" s="62"/>
      <c r="W10" s="62"/>
      <c r="X10" s="63"/>
      <c r="Y10" s="70" t="str">
        <f>U16</f>
        <v>西鶴間ＳＣレディース</v>
      </c>
      <c r="Z10" s="70"/>
      <c r="AA10" s="70"/>
      <c r="AB10" s="70"/>
      <c r="AC10" s="61" t="str">
        <f>N16</f>
        <v>横浜ウインズ</v>
      </c>
      <c r="AD10" s="62"/>
      <c r="AE10" s="62"/>
      <c r="AF10" s="65"/>
      <c r="AJ10" s="83">
        <v>2</v>
      </c>
      <c r="AK10" s="82" t="s">
        <v>11</v>
      </c>
    </row>
    <row r="11" spans="2:37" ht="18" customHeight="1">
      <c r="B11" s="36">
        <v>10</v>
      </c>
      <c r="C11" s="37" t="s">
        <v>29</v>
      </c>
      <c r="D11" s="38">
        <v>45</v>
      </c>
      <c r="E11" s="37" t="s">
        <v>30</v>
      </c>
      <c r="F11" s="39">
        <v>11</v>
      </c>
      <c r="G11" s="37" t="s">
        <v>29</v>
      </c>
      <c r="H11" s="40">
        <v>10</v>
      </c>
      <c r="I11" s="27">
        <f>60-($H9+5)</f>
        <v>55</v>
      </c>
      <c r="J11" s="27">
        <f>($H9+5)-60</f>
        <v>-55</v>
      </c>
      <c r="K11" s="27" t="e">
        <f aca="true" t="shared" si="1" ref="K11:K16">60-($D11+$I$9+$K$9)</f>
        <v>#REF!</v>
      </c>
      <c r="L11" s="27" t="e">
        <f t="shared" si="0"/>
        <v>#REF!</v>
      </c>
      <c r="M11" s="30" t="s">
        <v>33</v>
      </c>
      <c r="N11" s="57" t="str">
        <f>AK14</f>
        <v>菅生アニバーサリー</v>
      </c>
      <c r="O11" s="58"/>
      <c r="P11" s="58"/>
      <c r="Q11" s="58"/>
      <c r="R11" s="41"/>
      <c r="S11" s="41" t="s">
        <v>44</v>
      </c>
      <c r="T11" s="41"/>
      <c r="U11" s="58" t="str">
        <f>AK16</f>
        <v>福田・林間・しゅう</v>
      </c>
      <c r="V11" s="58"/>
      <c r="W11" s="58"/>
      <c r="X11" s="60"/>
      <c r="Y11" s="56" t="str">
        <f>N10</f>
        <v>横須賀シーガルズＦＣ</v>
      </c>
      <c r="Z11" s="56"/>
      <c r="AA11" s="56"/>
      <c r="AB11" s="56"/>
      <c r="AC11" s="57" t="str">
        <f>U10</f>
        <v>ＦＣレガーレ</v>
      </c>
      <c r="AD11" s="58"/>
      <c r="AE11" s="58"/>
      <c r="AF11" s="59"/>
      <c r="AJ11" s="83"/>
      <c r="AK11" s="82"/>
    </row>
    <row r="12" spans="2:37" ht="18" customHeight="1">
      <c r="B12" s="36">
        <v>11</v>
      </c>
      <c r="C12" s="37" t="s">
        <v>41</v>
      </c>
      <c r="D12" s="38">
        <v>20</v>
      </c>
      <c r="E12" s="37" t="s">
        <v>42</v>
      </c>
      <c r="F12" s="39">
        <v>11</v>
      </c>
      <c r="G12" s="37" t="s">
        <v>41</v>
      </c>
      <c r="H12" s="40">
        <v>55</v>
      </c>
      <c r="I12" s="27">
        <f>60-($H10+5)</f>
        <v>20</v>
      </c>
      <c r="J12" s="27">
        <f>($H10+5)-60</f>
        <v>-20</v>
      </c>
      <c r="K12" s="27" t="e">
        <f t="shared" si="1"/>
        <v>#REF!</v>
      </c>
      <c r="L12" s="27" t="e">
        <f t="shared" si="0"/>
        <v>#REF!</v>
      </c>
      <c r="M12" s="30" t="s">
        <v>43</v>
      </c>
      <c r="N12" s="57" t="str">
        <f>AK20</f>
        <v>鹿島ドリーマーズ</v>
      </c>
      <c r="O12" s="58"/>
      <c r="P12" s="58"/>
      <c r="Q12" s="58"/>
      <c r="R12" s="41"/>
      <c r="S12" s="41" t="s">
        <v>32</v>
      </c>
      <c r="T12" s="41"/>
      <c r="U12" s="58" t="str">
        <f>AK28</f>
        <v>西鶴間ＳＣレディース</v>
      </c>
      <c r="V12" s="58"/>
      <c r="W12" s="58"/>
      <c r="X12" s="60"/>
      <c r="Y12" s="56" t="str">
        <f>N11</f>
        <v>菅生アニバーサリー</v>
      </c>
      <c r="Z12" s="56"/>
      <c r="AA12" s="56"/>
      <c r="AB12" s="56"/>
      <c r="AC12" s="57" t="str">
        <f>U11</f>
        <v>福田・林間・しゅう</v>
      </c>
      <c r="AD12" s="58"/>
      <c r="AE12" s="58"/>
      <c r="AF12" s="59"/>
      <c r="AJ12" s="83">
        <v>3</v>
      </c>
      <c r="AK12" s="82" t="s">
        <v>12</v>
      </c>
    </row>
    <row r="13" spans="2:37" ht="18" customHeight="1">
      <c r="B13" s="36">
        <v>12</v>
      </c>
      <c r="C13" s="37" t="s">
        <v>41</v>
      </c>
      <c r="D13" s="38">
        <v>5</v>
      </c>
      <c r="E13" s="37" t="s">
        <v>42</v>
      </c>
      <c r="F13" s="39">
        <v>12</v>
      </c>
      <c r="G13" s="37" t="s">
        <v>41</v>
      </c>
      <c r="H13" s="40">
        <v>40</v>
      </c>
      <c r="I13" s="27">
        <f>60-($H11+5)</f>
        <v>45</v>
      </c>
      <c r="J13" s="27">
        <f>($H11+5)-60</f>
        <v>-45</v>
      </c>
      <c r="K13" s="27" t="e">
        <f t="shared" si="1"/>
        <v>#REF!</v>
      </c>
      <c r="L13" s="27" t="e">
        <f t="shared" si="0"/>
        <v>#REF!</v>
      </c>
      <c r="M13" s="30" t="s">
        <v>37</v>
      </c>
      <c r="N13" s="57" t="str">
        <f>AK22</f>
        <v>横浜ウインズ</v>
      </c>
      <c r="O13" s="58"/>
      <c r="P13" s="58"/>
      <c r="Q13" s="58"/>
      <c r="R13" s="41"/>
      <c r="S13" s="41" t="s">
        <v>44</v>
      </c>
      <c r="T13" s="41"/>
      <c r="U13" s="58" t="str">
        <f>AK24</f>
        <v>横須賀シーガルズＦＣ</v>
      </c>
      <c r="V13" s="58"/>
      <c r="W13" s="58"/>
      <c r="X13" s="60"/>
      <c r="Y13" s="56" t="str">
        <f>N12</f>
        <v>鹿島ドリーマーズ</v>
      </c>
      <c r="Z13" s="56"/>
      <c r="AA13" s="56"/>
      <c r="AB13" s="56"/>
      <c r="AC13" s="57" t="str">
        <f>U12</f>
        <v>西鶴間ＳＣレディース</v>
      </c>
      <c r="AD13" s="58"/>
      <c r="AE13" s="58"/>
      <c r="AF13" s="59"/>
      <c r="AJ13" s="83"/>
      <c r="AK13" s="82"/>
    </row>
    <row r="14" spans="2:37" ht="18" customHeight="1">
      <c r="B14" s="36">
        <v>12</v>
      </c>
      <c r="C14" s="37" t="s">
        <v>41</v>
      </c>
      <c r="D14" s="38">
        <v>50</v>
      </c>
      <c r="E14" s="37" t="s">
        <v>42</v>
      </c>
      <c r="F14" s="39">
        <v>13</v>
      </c>
      <c r="G14" s="37" t="s">
        <v>41</v>
      </c>
      <c r="H14" s="40">
        <v>25</v>
      </c>
      <c r="I14" s="27">
        <f>60-($H35+5)</f>
        <v>45</v>
      </c>
      <c r="J14" s="27">
        <f>($H35+5)-60</f>
        <v>-45</v>
      </c>
      <c r="K14" s="27" t="e">
        <f t="shared" si="1"/>
        <v>#REF!</v>
      </c>
      <c r="L14" s="27" t="e">
        <f t="shared" si="0"/>
        <v>#REF!</v>
      </c>
      <c r="M14" s="30" t="s">
        <v>47</v>
      </c>
      <c r="N14" s="57" t="str">
        <f>AK20</f>
        <v>鹿島ドリーマーズ</v>
      </c>
      <c r="O14" s="58"/>
      <c r="P14" s="58"/>
      <c r="Q14" s="58"/>
      <c r="R14" s="41"/>
      <c r="S14" s="41" t="s">
        <v>44</v>
      </c>
      <c r="T14" s="41"/>
      <c r="U14" s="58" t="str">
        <f>AK26</f>
        <v>ＦＣレガーレ</v>
      </c>
      <c r="V14" s="58"/>
      <c r="W14" s="58"/>
      <c r="X14" s="60"/>
      <c r="Y14" s="57" t="str">
        <f>N13</f>
        <v>横浜ウインズ</v>
      </c>
      <c r="Z14" s="58"/>
      <c r="AA14" s="58"/>
      <c r="AB14" s="60"/>
      <c r="AC14" s="57" t="str">
        <f>U13</f>
        <v>横須賀シーガルズＦＣ</v>
      </c>
      <c r="AD14" s="58"/>
      <c r="AE14" s="58"/>
      <c r="AF14" s="59"/>
      <c r="AJ14" s="83">
        <v>4</v>
      </c>
      <c r="AK14" s="82" t="s">
        <v>13</v>
      </c>
    </row>
    <row r="15" spans="2:37" ht="18" customHeight="1">
      <c r="B15" s="36">
        <v>13</v>
      </c>
      <c r="C15" s="37" t="s">
        <v>41</v>
      </c>
      <c r="D15" s="38">
        <v>35</v>
      </c>
      <c r="E15" s="37" t="s">
        <v>42</v>
      </c>
      <c r="F15" s="39">
        <v>14</v>
      </c>
      <c r="G15" s="37" t="s">
        <v>41</v>
      </c>
      <c r="H15" s="40">
        <v>0</v>
      </c>
      <c r="I15" s="29">
        <f>60-($H14+5)</f>
        <v>30</v>
      </c>
      <c r="J15" s="29">
        <f>($H14+5)-60</f>
        <v>-30</v>
      </c>
      <c r="K15" s="29" t="e">
        <f t="shared" si="1"/>
        <v>#REF!</v>
      </c>
      <c r="L15" s="29" t="e">
        <f t="shared" si="0"/>
        <v>#REF!</v>
      </c>
      <c r="M15" s="30" t="s">
        <v>48</v>
      </c>
      <c r="N15" s="57" t="str">
        <f>AK8</f>
        <v>鹿島アンジョリー</v>
      </c>
      <c r="O15" s="58"/>
      <c r="P15" s="58"/>
      <c r="Q15" s="58"/>
      <c r="R15" s="41"/>
      <c r="S15" s="41" t="s">
        <v>44</v>
      </c>
      <c r="T15" s="41"/>
      <c r="U15" s="58" t="str">
        <f>AK14</f>
        <v>菅生アニバーサリー</v>
      </c>
      <c r="V15" s="58"/>
      <c r="W15" s="58"/>
      <c r="X15" s="60"/>
      <c r="Y15" s="57" t="str">
        <f>U14</f>
        <v>ＦＣレガーレ</v>
      </c>
      <c r="Z15" s="58"/>
      <c r="AA15" s="58"/>
      <c r="AB15" s="60"/>
      <c r="AC15" s="57" t="str">
        <f>N14</f>
        <v>鹿島ドリーマーズ</v>
      </c>
      <c r="AD15" s="58"/>
      <c r="AE15" s="58"/>
      <c r="AF15" s="59"/>
      <c r="AJ15" s="83"/>
      <c r="AK15" s="82"/>
    </row>
    <row r="16" spans="1:37" ht="18" customHeight="1" thickBot="1">
      <c r="A16" s="6"/>
      <c r="B16" s="15">
        <f>IF($I16&lt;=0,$F15+1,$F15)</f>
        <v>14</v>
      </c>
      <c r="C16" s="16" t="s">
        <v>34</v>
      </c>
      <c r="D16" s="17">
        <v>10</v>
      </c>
      <c r="E16" s="16" t="s">
        <v>35</v>
      </c>
      <c r="F16" s="18">
        <v>14</v>
      </c>
      <c r="G16" s="16" t="s">
        <v>34</v>
      </c>
      <c r="H16" s="19">
        <v>45</v>
      </c>
      <c r="I16" s="22">
        <f>60-($H15+5)</f>
        <v>55</v>
      </c>
      <c r="J16" s="22">
        <f>($H15+5)-60</f>
        <v>-55</v>
      </c>
      <c r="K16" s="22" t="e">
        <f t="shared" si="1"/>
        <v>#REF!</v>
      </c>
      <c r="L16" s="22" t="e">
        <f t="shared" si="0"/>
        <v>#REF!</v>
      </c>
      <c r="M16" s="42" t="s">
        <v>49</v>
      </c>
      <c r="N16" s="66" t="str">
        <f>AK22</f>
        <v>横浜ウインズ</v>
      </c>
      <c r="O16" s="67"/>
      <c r="P16" s="67"/>
      <c r="Q16" s="67"/>
      <c r="R16" s="10"/>
      <c r="S16" s="10" t="s">
        <v>36</v>
      </c>
      <c r="T16" s="10"/>
      <c r="U16" s="67" t="str">
        <f>AK28</f>
        <v>西鶴間ＳＣレディース</v>
      </c>
      <c r="V16" s="67"/>
      <c r="W16" s="67"/>
      <c r="X16" s="69"/>
      <c r="Y16" s="66" t="str">
        <f>N15</f>
        <v>鹿島アンジョリー</v>
      </c>
      <c r="Z16" s="67"/>
      <c r="AA16" s="67"/>
      <c r="AB16" s="69"/>
      <c r="AC16" s="66" t="str">
        <f>U15</f>
        <v>菅生アニバーサリー</v>
      </c>
      <c r="AD16" s="67"/>
      <c r="AE16" s="67"/>
      <c r="AF16" s="68"/>
      <c r="AJ16" s="83">
        <v>5</v>
      </c>
      <c r="AK16" s="82" t="s">
        <v>14</v>
      </c>
    </row>
    <row r="17" spans="1:37" ht="18" customHeight="1">
      <c r="A17" s="6"/>
      <c r="Y17" s="6"/>
      <c r="Z17" s="6"/>
      <c r="AA17" s="6"/>
      <c r="AB17" s="6"/>
      <c r="AC17" s="6"/>
      <c r="AD17" s="6"/>
      <c r="AE17" s="6"/>
      <c r="AF17" s="6"/>
      <c r="AJ17" s="83"/>
      <c r="AK17" s="82"/>
    </row>
    <row r="18" spans="1:37" ht="18" customHeight="1" thickBot="1">
      <c r="A18" s="6"/>
      <c r="B18" s="21"/>
      <c r="C18" s="49" t="s">
        <v>87</v>
      </c>
      <c r="D18" s="6"/>
      <c r="E18" s="6"/>
      <c r="F18" s="7"/>
      <c r="G18" s="7"/>
      <c r="H18" s="7"/>
      <c r="I18" s="6"/>
      <c r="J18" s="6"/>
      <c r="K18" s="6"/>
      <c r="L18" s="6"/>
      <c r="M18" s="6"/>
      <c r="N18" s="1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81">
        <v>6</v>
      </c>
      <c r="AK18" s="85" t="s">
        <v>15</v>
      </c>
    </row>
    <row r="19" spans="2:37" s="6" customFormat="1" ht="18" customHeight="1">
      <c r="B19" s="51" t="s">
        <v>0</v>
      </c>
      <c r="C19" s="52"/>
      <c r="D19" s="52"/>
      <c r="E19" s="52"/>
      <c r="F19" s="52"/>
      <c r="G19" s="52"/>
      <c r="H19" s="52"/>
      <c r="I19" s="11" t="s">
        <v>1</v>
      </c>
      <c r="J19" s="11" t="s">
        <v>2</v>
      </c>
      <c r="K19" s="11" t="s">
        <v>40</v>
      </c>
      <c r="L19" s="11" t="s">
        <v>3</v>
      </c>
      <c r="M19" s="55" t="s">
        <v>4</v>
      </c>
      <c r="N19" s="52" t="s">
        <v>5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74" t="s">
        <v>6</v>
      </c>
      <c r="Z19" s="75"/>
      <c r="AA19" s="75"/>
      <c r="AB19" s="75"/>
      <c r="AC19" s="75"/>
      <c r="AD19" s="75"/>
      <c r="AE19" s="75"/>
      <c r="AF19" s="76"/>
      <c r="AJ19" s="84"/>
      <c r="AK19" s="86"/>
    </row>
    <row r="20" spans="2:37" s="14" customFormat="1" ht="18" customHeight="1" thickBot="1">
      <c r="B20" s="53"/>
      <c r="C20" s="54"/>
      <c r="D20" s="54"/>
      <c r="E20" s="54"/>
      <c r="F20" s="54"/>
      <c r="G20" s="54"/>
      <c r="H20" s="54"/>
      <c r="I20" s="12">
        <f>Q10</f>
        <v>0</v>
      </c>
      <c r="J20" s="13">
        <f>T10</f>
        <v>0</v>
      </c>
      <c r="K20" s="13">
        <f>V10</f>
        <v>0</v>
      </c>
      <c r="L20" s="13">
        <f>X10</f>
        <v>0</v>
      </c>
      <c r="M20" s="71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 t="s">
        <v>7</v>
      </c>
      <c r="Z20" s="54"/>
      <c r="AA20" s="54"/>
      <c r="AB20" s="54"/>
      <c r="AC20" s="77" t="s">
        <v>8</v>
      </c>
      <c r="AD20" s="78"/>
      <c r="AE20" s="78"/>
      <c r="AF20" s="79"/>
      <c r="AJ20" s="81">
        <v>7</v>
      </c>
      <c r="AK20" s="82" t="s">
        <v>16</v>
      </c>
    </row>
    <row r="21" spans="2:37" s="14" customFormat="1" ht="18" customHeight="1" thickTop="1">
      <c r="B21" s="31" t="s">
        <v>28</v>
      </c>
      <c r="C21" s="32" t="s">
        <v>29</v>
      </c>
      <c r="D21" s="33">
        <v>0</v>
      </c>
      <c r="E21" s="32" t="s">
        <v>30</v>
      </c>
      <c r="F21" s="34">
        <v>10</v>
      </c>
      <c r="G21" s="32" t="s">
        <v>29</v>
      </c>
      <c r="H21" s="35">
        <v>35</v>
      </c>
      <c r="I21" s="24"/>
      <c r="J21" s="24"/>
      <c r="K21" s="25" t="e">
        <f>60-($D$10+$I$9+$K$9)</f>
        <v>#REF!</v>
      </c>
      <c r="L21" s="24" t="e">
        <f aca="true" t="shared" si="2" ref="L21:L27">($D21+$I$9+$K$9)-60</f>
        <v>#REF!</v>
      </c>
      <c r="M21" s="26" t="s">
        <v>31</v>
      </c>
      <c r="N21" s="61" t="str">
        <f>AK32</f>
        <v>ＳＨガールズ・駒林</v>
      </c>
      <c r="O21" s="62"/>
      <c r="P21" s="62"/>
      <c r="Q21" s="62"/>
      <c r="R21" s="20"/>
      <c r="S21" s="20" t="s">
        <v>32</v>
      </c>
      <c r="T21" s="20"/>
      <c r="U21" s="62" t="str">
        <f>AK36</f>
        <v>上溝ＦＣ</v>
      </c>
      <c r="V21" s="62"/>
      <c r="W21" s="62"/>
      <c r="X21" s="63"/>
      <c r="Y21" s="64" t="str">
        <f>U24</f>
        <v>新林レディース</v>
      </c>
      <c r="Z21" s="64"/>
      <c r="AA21" s="64"/>
      <c r="AB21" s="64"/>
      <c r="AC21" s="61" t="str">
        <f>U23</f>
        <v>川崎ウィングスＦＣ</v>
      </c>
      <c r="AD21" s="62"/>
      <c r="AE21" s="62"/>
      <c r="AF21" s="65"/>
      <c r="AJ21" s="83"/>
      <c r="AK21" s="82"/>
    </row>
    <row r="22" spans="2:37" ht="18" customHeight="1">
      <c r="B22" s="36">
        <v>10</v>
      </c>
      <c r="C22" s="37" t="s">
        <v>29</v>
      </c>
      <c r="D22" s="38">
        <v>45</v>
      </c>
      <c r="E22" s="37" t="s">
        <v>30</v>
      </c>
      <c r="F22" s="39">
        <v>11</v>
      </c>
      <c r="G22" s="37" t="s">
        <v>29</v>
      </c>
      <c r="H22" s="40">
        <v>10</v>
      </c>
      <c r="I22" s="27">
        <f>60-($H20+5)</f>
        <v>55</v>
      </c>
      <c r="J22" s="27">
        <f>($H20+5)-60</f>
        <v>-55</v>
      </c>
      <c r="K22" s="27" t="e">
        <f aca="true" t="shared" si="3" ref="K22:K27">60-($D22+$I$9+$K$9)</f>
        <v>#REF!</v>
      </c>
      <c r="L22" s="27" t="e">
        <f t="shared" si="2"/>
        <v>#REF!</v>
      </c>
      <c r="M22" s="30" t="s">
        <v>33</v>
      </c>
      <c r="N22" s="57" t="str">
        <f>AK10</f>
        <v>大沢ＦＣフラワー</v>
      </c>
      <c r="O22" s="58"/>
      <c r="P22" s="58"/>
      <c r="Q22" s="58"/>
      <c r="R22" s="41"/>
      <c r="S22" s="41" t="s">
        <v>44</v>
      </c>
      <c r="T22" s="41"/>
      <c r="U22" s="58" t="str">
        <f>AK18</f>
        <v>ＦＣすすき野レディース</v>
      </c>
      <c r="V22" s="58"/>
      <c r="W22" s="58"/>
      <c r="X22" s="60"/>
      <c r="Y22" s="56" t="str">
        <f>N25</f>
        <v>上溝ＦＣ</v>
      </c>
      <c r="Z22" s="56"/>
      <c r="AA22" s="56"/>
      <c r="AB22" s="56"/>
      <c r="AC22" s="57" t="str">
        <f>N21</f>
        <v>ＳＨガールズ・駒林</v>
      </c>
      <c r="AD22" s="58"/>
      <c r="AE22" s="58"/>
      <c r="AF22" s="59"/>
      <c r="AJ22" s="83">
        <v>8</v>
      </c>
      <c r="AK22" s="82" t="s">
        <v>89</v>
      </c>
    </row>
    <row r="23" spans="2:37" ht="18" customHeight="1">
      <c r="B23" s="36">
        <v>11</v>
      </c>
      <c r="C23" s="37" t="s">
        <v>41</v>
      </c>
      <c r="D23" s="38">
        <v>20</v>
      </c>
      <c r="E23" s="37" t="s">
        <v>42</v>
      </c>
      <c r="F23" s="39">
        <v>11</v>
      </c>
      <c r="G23" s="37" t="s">
        <v>41</v>
      </c>
      <c r="H23" s="40">
        <v>55</v>
      </c>
      <c r="I23" s="27">
        <f>60-($H21+5)</f>
        <v>20</v>
      </c>
      <c r="J23" s="27">
        <f>($H21+5)-60</f>
        <v>-20</v>
      </c>
      <c r="K23" s="27" t="e">
        <f t="shared" si="3"/>
        <v>#REF!</v>
      </c>
      <c r="L23" s="27" t="e">
        <f t="shared" si="2"/>
        <v>#REF!</v>
      </c>
      <c r="M23" s="30" t="s">
        <v>43</v>
      </c>
      <c r="N23" s="57" t="str">
        <f>AK30</f>
        <v>横須賀少女ガリーニャ</v>
      </c>
      <c r="O23" s="58"/>
      <c r="P23" s="58"/>
      <c r="Q23" s="58"/>
      <c r="R23" s="41"/>
      <c r="S23" s="41" t="s">
        <v>32</v>
      </c>
      <c r="T23" s="41"/>
      <c r="U23" s="58" t="str">
        <f>AK34</f>
        <v>川崎ウィングスＦＣ</v>
      </c>
      <c r="V23" s="58"/>
      <c r="W23" s="58"/>
      <c r="X23" s="60"/>
      <c r="Y23" s="56" t="str">
        <f>U22</f>
        <v>ＦＣすすき野レディース</v>
      </c>
      <c r="Z23" s="56"/>
      <c r="AA23" s="56"/>
      <c r="AB23" s="56"/>
      <c r="AC23" s="57" t="str">
        <f>N22</f>
        <v>大沢ＦＣフラワー</v>
      </c>
      <c r="AD23" s="58"/>
      <c r="AE23" s="58"/>
      <c r="AF23" s="59"/>
      <c r="AJ23" s="83"/>
      <c r="AK23" s="82"/>
    </row>
    <row r="24" spans="2:37" ht="18" customHeight="1">
      <c r="B24" s="36">
        <v>12</v>
      </c>
      <c r="C24" s="37" t="s">
        <v>41</v>
      </c>
      <c r="D24" s="38">
        <v>5</v>
      </c>
      <c r="E24" s="37" t="s">
        <v>42</v>
      </c>
      <c r="F24" s="39">
        <v>12</v>
      </c>
      <c r="G24" s="37" t="s">
        <v>41</v>
      </c>
      <c r="H24" s="40">
        <v>40</v>
      </c>
      <c r="I24" s="27">
        <f>60-($H22+5)</f>
        <v>45</v>
      </c>
      <c r="J24" s="27">
        <f>($H22+5)-60</f>
        <v>-45</v>
      </c>
      <c r="K24" s="27" t="e">
        <f t="shared" si="3"/>
        <v>#REF!</v>
      </c>
      <c r="L24" s="27" t="e">
        <f t="shared" si="2"/>
        <v>#REF!</v>
      </c>
      <c r="M24" s="30" t="s">
        <v>37</v>
      </c>
      <c r="N24" s="57" t="str">
        <f>AK32</f>
        <v>ＳＨガールズ・駒林</v>
      </c>
      <c r="O24" s="58"/>
      <c r="P24" s="58"/>
      <c r="Q24" s="58"/>
      <c r="R24" s="41"/>
      <c r="S24" s="41" t="s">
        <v>38</v>
      </c>
      <c r="T24" s="41"/>
      <c r="U24" s="58" t="str">
        <f>AK38</f>
        <v>新林レディース</v>
      </c>
      <c r="V24" s="58"/>
      <c r="W24" s="58"/>
      <c r="X24" s="60"/>
      <c r="Y24" s="56" t="str">
        <f>U23</f>
        <v>川崎ウィングスＦＣ</v>
      </c>
      <c r="Z24" s="56"/>
      <c r="AA24" s="56"/>
      <c r="AB24" s="56"/>
      <c r="AC24" s="57" t="str">
        <f>N23</f>
        <v>横須賀少女ガリーニャ</v>
      </c>
      <c r="AD24" s="58"/>
      <c r="AE24" s="58"/>
      <c r="AF24" s="59"/>
      <c r="AJ24" s="83">
        <v>9</v>
      </c>
      <c r="AK24" s="82" t="s">
        <v>17</v>
      </c>
    </row>
    <row r="25" spans="2:37" ht="18" customHeight="1">
      <c r="B25" s="36">
        <v>12</v>
      </c>
      <c r="C25" s="37" t="s">
        <v>41</v>
      </c>
      <c r="D25" s="38">
        <v>50</v>
      </c>
      <c r="E25" s="37" t="s">
        <v>42</v>
      </c>
      <c r="F25" s="39">
        <v>13</v>
      </c>
      <c r="G25" s="37" t="s">
        <v>41</v>
      </c>
      <c r="H25" s="40">
        <v>25</v>
      </c>
      <c r="I25" s="27">
        <f>60-($H45+5)</f>
        <v>45</v>
      </c>
      <c r="J25" s="27">
        <f>($H45+5)-60</f>
        <v>-45</v>
      </c>
      <c r="K25" s="27" t="e">
        <f t="shared" si="3"/>
        <v>#REF!</v>
      </c>
      <c r="L25" s="27" t="e">
        <f t="shared" si="2"/>
        <v>#REF!</v>
      </c>
      <c r="M25" s="30" t="s">
        <v>47</v>
      </c>
      <c r="N25" s="57" t="str">
        <f>AK36</f>
        <v>上溝ＦＣ</v>
      </c>
      <c r="O25" s="58"/>
      <c r="P25" s="58"/>
      <c r="Q25" s="58"/>
      <c r="R25" s="41"/>
      <c r="S25" s="41" t="s">
        <v>44</v>
      </c>
      <c r="T25" s="41"/>
      <c r="U25" s="58" t="str">
        <f>AK30</f>
        <v>横須賀少女ガリーニャ</v>
      </c>
      <c r="V25" s="58"/>
      <c r="W25" s="58"/>
      <c r="X25" s="60"/>
      <c r="Y25" s="57" t="str">
        <f>N24</f>
        <v>ＳＨガールズ・駒林</v>
      </c>
      <c r="Z25" s="58"/>
      <c r="AA25" s="58"/>
      <c r="AB25" s="60"/>
      <c r="AC25" s="57" t="str">
        <f>U24</f>
        <v>新林レディース</v>
      </c>
      <c r="AD25" s="58"/>
      <c r="AE25" s="58"/>
      <c r="AF25" s="59"/>
      <c r="AJ25" s="83"/>
      <c r="AK25" s="82"/>
    </row>
    <row r="26" spans="2:37" ht="18" customHeight="1">
      <c r="B26" s="36">
        <v>13</v>
      </c>
      <c r="C26" s="37" t="s">
        <v>41</v>
      </c>
      <c r="D26" s="38">
        <v>35</v>
      </c>
      <c r="E26" s="37" t="s">
        <v>42</v>
      </c>
      <c r="F26" s="39">
        <v>14</v>
      </c>
      <c r="G26" s="37" t="s">
        <v>41</v>
      </c>
      <c r="H26" s="40">
        <v>0</v>
      </c>
      <c r="I26" s="29">
        <f>60-($H25+5)</f>
        <v>30</v>
      </c>
      <c r="J26" s="29">
        <f>($H25+5)-60</f>
        <v>-30</v>
      </c>
      <c r="K26" s="29" t="e">
        <f t="shared" si="3"/>
        <v>#REF!</v>
      </c>
      <c r="L26" s="29" t="e">
        <f t="shared" si="2"/>
        <v>#REF!</v>
      </c>
      <c r="M26" s="30" t="s">
        <v>48</v>
      </c>
      <c r="N26" s="57" t="str">
        <f>AK12</f>
        <v>ＦＣ厚木ガールズ</v>
      </c>
      <c r="O26" s="58"/>
      <c r="P26" s="58"/>
      <c r="Q26" s="58"/>
      <c r="R26" s="41"/>
      <c r="S26" s="41" t="s">
        <v>44</v>
      </c>
      <c r="T26" s="41"/>
      <c r="U26" s="58" t="str">
        <f>AK18</f>
        <v>ＦＣすすき野レディース</v>
      </c>
      <c r="V26" s="58"/>
      <c r="W26" s="58"/>
      <c r="X26" s="60"/>
      <c r="Y26" s="57" t="str">
        <f>U25</f>
        <v>横須賀少女ガリーニャ</v>
      </c>
      <c r="Z26" s="58"/>
      <c r="AA26" s="58"/>
      <c r="AB26" s="60"/>
      <c r="AC26" s="57" t="str">
        <f>N25</f>
        <v>上溝ＦＣ</v>
      </c>
      <c r="AD26" s="58"/>
      <c r="AE26" s="58"/>
      <c r="AF26" s="59"/>
      <c r="AJ26" s="83">
        <v>10</v>
      </c>
      <c r="AK26" s="82" t="s">
        <v>45</v>
      </c>
    </row>
    <row r="27" spans="2:37" ht="18" customHeight="1" thickBot="1">
      <c r="B27" s="15">
        <f>IF($I27&lt;=0,$F26+1,$F26)</f>
        <v>14</v>
      </c>
      <c r="C27" s="16" t="s">
        <v>34</v>
      </c>
      <c r="D27" s="17">
        <v>10</v>
      </c>
      <c r="E27" s="16" t="s">
        <v>35</v>
      </c>
      <c r="F27" s="18">
        <v>14</v>
      </c>
      <c r="G27" s="16" t="s">
        <v>34</v>
      </c>
      <c r="H27" s="19">
        <v>45</v>
      </c>
      <c r="I27" s="22">
        <f>60-($H26+5)</f>
        <v>55</v>
      </c>
      <c r="J27" s="22">
        <f>($H26+5)-60</f>
        <v>-55</v>
      </c>
      <c r="K27" s="22" t="e">
        <f t="shared" si="3"/>
        <v>#REF!</v>
      </c>
      <c r="L27" s="22" t="e">
        <f t="shared" si="2"/>
        <v>#REF!</v>
      </c>
      <c r="M27" s="42" t="s">
        <v>49</v>
      </c>
      <c r="N27" s="66" t="str">
        <f>AK34</f>
        <v>川崎ウィングスＦＣ</v>
      </c>
      <c r="O27" s="67"/>
      <c r="P27" s="67"/>
      <c r="Q27" s="67"/>
      <c r="R27" s="10"/>
      <c r="S27" s="10" t="s">
        <v>39</v>
      </c>
      <c r="T27" s="10"/>
      <c r="U27" s="67" t="str">
        <f>AK38</f>
        <v>新林レディース</v>
      </c>
      <c r="V27" s="67"/>
      <c r="W27" s="67"/>
      <c r="X27" s="69"/>
      <c r="Y27" s="66" t="str">
        <f>N26</f>
        <v>ＦＣ厚木ガールズ</v>
      </c>
      <c r="Z27" s="67"/>
      <c r="AA27" s="67"/>
      <c r="AB27" s="69"/>
      <c r="AC27" s="66" t="str">
        <f>U26</f>
        <v>ＦＣすすき野レディース</v>
      </c>
      <c r="AD27" s="67"/>
      <c r="AE27" s="67"/>
      <c r="AF27" s="68"/>
      <c r="AJ27" s="83"/>
      <c r="AK27" s="82"/>
    </row>
    <row r="28" spans="1:37" ht="18" customHeight="1">
      <c r="A28" s="6"/>
      <c r="B28" s="3"/>
      <c r="C28" s="3"/>
      <c r="D28" s="3"/>
      <c r="E28" s="3"/>
      <c r="F28" s="4"/>
      <c r="G28" s="4"/>
      <c r="H28" s="4"/>
      <c r="I28" s="3"/>
      <c r="J28" s="3"/>
      <c r="K28" s="3"/>
      <c r="L28" s="3"/>
      <c r="M28" s="3"/>
      <c r="N28" s="2"/>
      <c r="O28" s="2"/>
      <c r="P28" s="2"/>
      <c r="Q28" s="2"/>
      <c r="R28" s="2"/>
      <c r="S28" s="2"/>
      <c r="T28" s="2"/>
      <c r="U28" s="2"/>
      <c r="V28" s="2"/>
      <c r="AJ28" s="81">
        <v>11</v>
      </c>
      <c r="AK28" s="85" t="s">
        <v>18</v>
      </c>
    </row>
    <row r="29" spans="1:37" ht="18" customHeight="1" thickBot="1">
      <c r="A29" s="6"/>
      <c r="B29" s="21"/>
      <c r="C29" s="49" t="s">
        <v>88</v>
      </c>
      <c r="D29" s="6"/>
      <c r="E29" s="6"/>
      <c r="F29" s="7"/>
      <c r="G29" s="7"/>
      <c r="H29" s="7"/>
      <c r="I29" s="6"/>
      <c r="J29" s="6"/>
      <c r="K29" s="6"/>
      <c r="L29" s="6"/>
      <c r="M29" s="6"/>
      <c r="N29" s="1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J29" s="84"/>
      <c r="AK29" s="86"/>
    </row>
    <row r="30" spans="1:37" ht="18" customHeight="1">
      <c r="A30" s="6"/>
      <c r="B30" s="51" t="s">
        <v>0</v>
      </c>
      <c r="C30" s="52"/>
      <c r="D30" s="52"/>
      <c r="E30" s="52"/>
      <c r="F30" s="52"/>
      <c r="G30" s="52"/>
      <c r="H30" s="52"/>
      <c r="I30" s="11" t="s">
        <v>1</v>
      </c>
      <c r="J30" s="11" t="s">
        <v>2</v>
      </c>
      <c r="K30" s="11" t="s">
        <v>40</v>
      </c>
      <c r="L30" s="11" t="s">
        <v>3</v>
      </c>
      <c r="M30" s="55" t="s">
        <v>4</v>
      </c>
      <c r="N30" s="52" t="s">
        <v>5</v>
      </c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74" t="s">
        <v>6</v>
      </c>
      <c r="Z30" s="75"/>
      <c r="AA30" s="75"/>
      <c r="AB30" s="75"/>
      <c r="AC30" s="75"/>
      <c r="AD30" s="75"/>
      <c r="AE30" s="75"/>
      <c r="AF30" s="76"/>
      <c r="AJ30" s="81">
        <v>12</v>
      </c>
      <c r="AK30" s="85" t="s">
        <v>19</v>
      </c>
    </row>
    <row r="31" spans="1:37" ht="32.25" customHeight="1" thickBot="1">
      <c r="A31" s="6"/>
      <c r="B31" s="53"/>
      <c r="C31" s="54"/>
      <c r="D31" s="54"/>
      <c r="E31" s="54"/>
      <c r="F31" s="54"/>
      <c r="G31" s="54"/>
      <c r="H31" s="54"/>
      <c r="I31" s="12">
        <f>Q15</f>
        <v>0</v>
      </c>
      <c r="J31" s="13">
        <f>T15</f>
        <v>0</v>
      </c>
      <c r="K31" s="13">
        <f>V15</f>
        <v>0</v>
      </c>
      <c r="L31" s="13">
        <f>X15</f>
        <v>0</v>
      </c>
      <c r="M31" s="71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 t="s">
        <v>7</v>
      </c>
      <c r="Z31" s="54"/>
      <c r="AA31" s="54"/>
      <c r="AB31" s="54"/>
      <c r="AC31" s="77" t="s">
        <v>8</v>
      </c>
      <c r="AD31" s="78"/>
      <c r="AE31" s="78"/>
      <c r="AF31" s="79"/>
      <c r="AJ31" s="81"/>
      <c r="AK31" s="85"/>
    </row>
    <row r="32" spans="1:37" ht="18" customHeight="1" thickTop="1">
      <c r="A32" s="6"/>
      <c r="B32" s="31" t="s">
        <v>28</v>
      </c>
      <c r="C32" s="32" t="s">
        <v>29</v>
      </c>
      <c r="D32" s="33">
        <v>30</v>
      </c>
      <c r="E32" s="32" t="s">
        <v>30</v>
      </c>
      <c r="F32" s="34">
        <v>11</v>
      </c>
      <c r="G32" s="32" t="s">
        <v>29</v>
      </c>
      <c r="H32" s="35">
        <v>5</v>
      </c>
      <c r="I32" s="24"/>
      <c r="J32" s="24"/>
      <c r="K32" s="25" t="e">
        <f>60-($D$10+$I$9+$K$9)</f>
        <v>#REF!</v>
      </c>
      <c r="L32" s="24" t="e">
        <f aca="true" t="shared" si="4" ref="L32:L37">($D32+$I$9+$K$9)-60</f>
        <v>#REF!</v>
      </c>
      <c r="M32" s="26" t="s">
        <v>31</v>
      </c>
      <c r="N32" s="61" t="str">
        <f>AK40</f>
        <v>ＦＣラディッシュ南が丘</v>
      </c>
      <c r="O32" s="62"/>
      <c r="P32" s="62"/>
      <c r="Q32" s="62"/>
      <c r="R32" s="20"/>
      <c r="S32" s="20" t="s">
        <v>32</v>
      </c>
      <c r="T32" s="20"/>
      <c r="U32" s="62" t="str">
        <f>AK44</f>
        <v>さぎぬまスワンズＳＣ</v>
      </c>
      <c r="V32" s="62"/>
      <c r="W32" s="62"/>
      <c r="X32" s="63"/>
      <c r="Y32" s="64" t="str">
        <f>U37</f>
        <v>相模原ＳＣコプリス</v>
      </c>
      <c r="Z32" s="64"/>
      <c r="AA32" s="64"/>
      <c r="AB32" s="64"/>
      <c r="AC32" s="61" t="str">
        <f>N33</f>
        <v>都筑ＦＣバンビーズ</v>
      </c>
      <c r="AD32" s="62"/>
      <c r="AE32" s="62"/>
      <c r="AF32" s="65"/>
      <c r="AJ32" s="83">
        <v>13</v>
      </c>
      <c r="AK32" s="82" t="s">
        <v>20</v>
      </c>
    </row>
    <row r="33" spans="1:37" ht="18" customHeight="1">
      <c r="A33" s="6"/>
      <c r="B33" s="36">
        <f>IF($I33&lt;=0,$F32+1,$F32)</f>
        <v>11</v>
      </c>
      <c r="C33" s="37" t="s">
        <v>29</v>
      </c>
      <c r="D33" s="38">
        <v>15</v>
      </c>
      <c r="E33" s="37" t="s">
        <v>30</v>
      </c>
      <c r="F33" s="39">
        <v>11</v>
      </c>
      <c r="G33" s="37" t="s">
        <v>29</v>
      </c>
      <c r="H33" s="40">
        <v>50</v>
      </c>
      <c r="I33" s="27">
        <f>60-($H32+5)</f>
        <v>50</v>
      </c>
      <c r="J33" s="27">
        <f>($H32+5)-60</f>
        <v>-50</v>
      </c>
      <c r="K33" s="27" t="e">
        <f>60-($D33+$I$9+$K$9)</f>
        <v>#REF!</v>
      </c>
      <c r="L33" s="27" t="e">
        <f t="shared" si="4"/>
        <v>#REF!</v>
      </c>
      <c r="M33" s="28" t="s">
        <v>33</v>
      </c>
      <c r="N33" s="57" t="str">
        <f>AK42</f>
        <v>都筑ＦＣバンビーズ</v>
      </c>
      <c r="O33" s="58"/>
      <c r="P33" s="58"/>
      <c r="Q33" s="58"/>
      <c r="R33" s="41"/>
      <c r="S33" s="41" t="s">
        <v>32</v>
      </c>
      <c r="T33" s="41"/>
      <c r="U33" s="58" t="str">
        <f>AK48</f>
        <v>原ＦＣなでしこ横浜</v>
      </c>
      <c r="V33" s="58"/>
      <c r="W33" s="58"/>
      <c r="X33" s="60"/>
      <c r="Y33" s="56" t="str">
        <f>U32</f>
        <v>さぎぬまスワンズＳＣ</v>
      </c>
      <c r="Z33" s="56"/>
      <c r="AA33" s="56"/>
      <c r="AB33" s="56"/>
      <c r="AC33" s="57" t="str">
        <f>N32</f>
        <v>ＦＣラディッシュ南が丘</v>
      </c>
      <c r="AD33" s="58"/>
      <c r="AE33" s="58"/>
      <c r="AF33" s="59"/>
      <c r="AJ33" s="83"/>
      <c r="AK33" s="82"/>
    </row>
    <row r="34" spans="1:37" ht="18" customHeight="1">
      <c r="A34" s="6"/>
      <c r="B34" s="36">
        <v>12</v>
      </c>
      <c r="C34" s="37" t="s">
        <v>41</v>
      </c>
      <c r="D34" s="38">
        <v>0</v>
      </c>
      <c r="E34" s="37" t="s">
        <v>42</v>
      </c>
      <c r="F34" s="39">
        <v>12</v>
      </c>
      <c r="G34" s="37" t="s">
        <v>41</v>
      </c>
      <c r="H34" s="40">
        <v>25</v>
      </c>
      <c r="I34" s="29">
        <f>60-($H33+5)</f>
        <v>5</v>
      </c>
      <c r="J34" s="29">
        <f>($H33+5)-60</f>
        <v>-5</v>
      </c>
      <c r="K34" s="29" t="e">
        <f>60-($D34+$I$9+$K$9)</f>
        <v>#REF!</v>
      </c>
      <c r="L34" s="29" t="e">
        <f t="shared" si="4"/>
        <v>#REF!</v>
      </c>
      <c r="M34" s="28" t="s">
        <v>43</v>
      </c>
      <c r="N34" s="57" t="str">
        <f>AK8</f>
        <v>鹿島アンジョリー</v>
      </c>
      <c r="O34" s="58"/>
      <c r="P34" s="58"/>
      <c r="Q34" s="58"/>
      <c r="R34" s="41"/>
      <c r="S34" s="41" t="s">
        <v>44</v>
      </c>
      <c r="T34" s="41"/>
      <c r="U34" s="58" t="str">
        <f>AK12</f>
        <v>ＦＣ厚木ガールズ</v>
      </c>
      <c r="V34" s="58"/>
      <c r="W34" s="58"/>
      <c r="X34" s="60"/>
      <c r="Y34" s="56" t="str">
        <f>N33</f>
        <v>都筑ＦＣバンビーズ</v>
      </c>
      <c r="Z34" s="56"/>
      <c r="AA34" s="56"/>
      <c r="AB34" s="56"/>
      <c r="AC34" s="57" t="str">
        <f>U33</f>
        <v>原ＦＣなでしこ横浜</v>
      </c>
      <c r="AD34" s="58"/>
      <c r="AE34" s="58"/>
      <c r="AF34" s="59"/>
      <c r="AJ34" s="83">
        <v>14</v>
      </c>
      <c r="AK34" s="82" t="s">
        <v>21</v>
      </c>
    </row>
    <row r="35" spans="1:37" ht="18" customHeight="1">
      <c r="A35" s="6"/>
      <c r="B35" s="36">
        <v>12</v>
      </c>
      <c r="C35" s="37" t="s">
        <v>41</v>
      </c>
      <c r="D35" s="38">
        <v>35</v>
      </c>
      <c r="E35" s="37" t="s">
        <v>42</v>
      </c>
      <c r="F35" s="39">
        <v>13</v>
      </c>
      <c r="G35" s="37" t="s">
        <v>41</v>
      </c>
      <c r="H35" s="40">
        <v>10</v>
      </c>
      <c r="I35" s="29">
        <f>60-($H12+5)</f>
        <v>0</v>
      </c>
      <c r="J35" s="29">
        <f>($H12+5)-60</f>
        <v>0</v>
      </c>
      <c r="K35" s="29" t="e">
        <f>60-($D35+$I$9+$K$9)</f>
        <v>#REF!</v>
      </c>
      <c r="L35" s="29" t="e">
        <f t="shared" si="4"/>
        <v>#REF!</v>
      </c>
      <c r="M35" s="30" t="s">
        <v>37</v>
      </c>
      <c r="N35" s="57" t="str">
        <f>AK40</f>
        <v>ＦＣラディッシュ南が丘</v>
      </c>
      <c r="O35" s="58"/>
      <c r="P35" s="58"/>
      <c r="Q35" s="58"/>
      <c r="R35" s="41"/>
      <c r="S35" s="41" t="s">
        <v>44</v>
      </c>
      <c r="T35" s="41"/>
      <c r="U35" s="58" t="str">
        <f>AK46</f>
        <v>相模原ＳＣコプリス</v>
      </c>
      <c r="V35" s="58"/>
      <c r="W35" s="58"/>
      <c r="X35" s="60"/>
      <c r="Y35" s="56" t="str">
        <f>N34</f>
        <v>鹿島アンジョリー</v>
      </c>
      <c r="Z35" s="56"/>
      <c r="AA35" s="56"/>
      <c r="AB35" s="56"/>
      <c r="AC35" s="57" t="str">
        <f>U34</f>
        <v>ＦＣ厚木ガールズ</v>
      </c>
      <c r="AD35" s="58"/>
      <c r="AE35" s="58"/>
      <c r="AF35" s="59"/>
      <c r="AJ35" s="83"/>
      <c r="AK35" s="82"/>
    </row>
    <row r="36" spans="1:37" ht="18" customHeight="1">
      <c r="A36" s="6"/>
      <c r="B36" s="36">
        <v>13</v>
      </c>
      <c r="C36" s="37" t="s">
        <v>29</v>
      </c>
      <c r="D36" s="38">
        <v>20</v>
      </c>
      <c r="E36" s="37" t="s">
        <v>30</v>
      </c>
      <c r="F36" s="39">
        <v>13</v>
      </c>
      <c r="G36" s="37" t="s">
        <v>29</v>
      </c>
      <c r="H36" s="40">
        <v>55</v>
      </c>
      <c r="I36" s="27">
        <f>60-($H34+5)</f>
        <v>30</v>
      </c>
      <c r="J36" s="27">
        <f>($H34+5)-60</f>
        <v>-30</v>
      </c>
      <c r="K36" s="27" t="e">
        <f>60-($D36+$I$9+$K$9)</f>
        <v>#REF!</v>
      </c>
      <c r="L36" s="27" t="e">
        <f t="shared" si="4"/>
        <v>#REF!</v>
      </c>
      <c r="M36" s="28" t="s">
        <v>47</v>
      </c>
      <c r="N36" s="57" t="str">
        <f>AK44</f>
        <v>さぎぬまスワンズＳＣ</v>
      </c>
      <c r="O36" s="58"/>
      <c r="P36" s="58"/>
      <c r="Q36" s="58"/>
      <c r="R36" s="41"/>
      <c r="S36" s="41" t="s">
        <v>32</v>
      </c>
      <c r="T36" s="41"/>
      <c r="U36" s="58" t="str">
        <f>AK48</f>
        <v>原ＦＣなでしこ横浜</v>
      </c>
      <c r="V36" s="58"/>
      <c r="W36" s="58"/>
      <c r="X36" s="60"/>
      <c r="Y36" s="56" t="str">
        <f>N35</f>
        <v>ＦＣラディッシュ南が丘</v>
      </c>
      <c r="Z36" s="56"/>
      <c r="AA36" s="56"/>
      <c r="AB36" s="56"/>
      <c r="AC36" s="57" t="str">
        <f>U35</f>
        <v>相模原ＳＣコプリス</v>
      </c>
      <c r="AD36" s="58"/>
      <c r="AE36" s="58"/>
      <c r="AF36" s="59"/>
      <c r="AJ36" s="83">
        <v>15</v>
      </c>
      <c r="AK36" s="82" t="s">
        <v>22</v>
      </c>
    </row>
    <row r="37" spans="2:37" s="6" customFormat="1" ht="18" customHeight="1" thickBot="1">
      <c r="B37" s="15">
        <v>14</v>
      </c>
      <c r="C37" s="16" t="s">
        <v>41</v>
      </c>
      <c r="D37" s="17">
        <v>5</v>
      </c>
      <c r="E37" s="16" t="s">
        <v>42</v>
      </c>
      <c r="F37" s="18">
        <v>14</v>
      </c>
      <c r="G37" s="16" t="s">
        <v>41</v>
      </c>
      <c r="H37" s="19">
        <v>40</v>
      </c>
      <c r="I37" s="23">
        <f>60-($H36+5)</f>
        <v>0</v>
      </c>
      <c r="J37" s="23">
        <f>($H36+5)-60</f>
        <v>0</v>
      </c>
      <c r="K37" s="23" t="e">
        <f>60-($D37+$I$9+$K$9)</f>
        <v>#REF!</v>
      </c>
      <c r="L37" s="23" t="e">
        <f t="shared" si="4"/>
        <v>#REF!</v>
      </c>
      <c r="M37" s="9" t="s">
        <v>48</v>
      </c>
      <c r="N37" s="66" t="str">
        <f>AK42</f>
        <v>都筑ＦＣバンビーズ</v>
      </c>
      <c r="O37" s="67"/>
      <c r="P37" s="67"/>
      <c r="Q37" s="67"/>
      <c r="R37" s="10"/>
      <c r="S37" s="10" t="s">
        <v>44</v>
      </c>
      <c r="T37" s="10"/>
      <c r="U37" s="67" t="str">
        <f>AK46</f>
        <v>相模原ＳＣコプリス</v>
      </c>
      <c r="V37" s="67"/>
      <c r="W37" s="67"/>
      <c r="X37" s="69"/>
      <c r="Y37" s="80" t="str">
        <f>U36</f>
        <v>原ＦＣなでしこ横浜</v>
      </c>
      <c r="Z37" s="80"/>
      <c r="AA37" s="80"/>
      <c r="AB37" s="80"/>
      <c r="AC37" s="66" t="str">
        <f>N36</f>
        <v>さぎぬまスワンズＳＣ</v>
      </c>
      <c r="AD37" s="67"/>
      <c r="AE37" s="67"/>
      <c r="AF37" s="68"/>
      <c r="AJ37" s="83"/>
      <c r="AK37" s="82"/>
    </row>
    <row r="38" spans="2:37" s="14" customFormat="1" ht="18" customHeight="1">
      <c r="B38" s="5"/>
      <c r="C38" s="5"/>
      <c r="D38" s="5"/>
      <c r="E38" s="5"/>
      <c r="F38" s="8"/>
      <c r="G38" s="8"/>
      <c r="H38" s="8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6"/>
      <c r="Z38" s="6"/>
      <c r="AA38" s="6"/>
      <c r="AB38" s="6"/>
      <c r="AC38" s="6"/>
      <c r="AD38" s="6"/>
      <c r="AE38" s="6"/>
      <c r="AF38" s="6"/>
      <c r="AJ38" s="81">
        <v>16</v>
      </c>
      <c r="AK38" s="85" t="s">
        <v>23</v>
      </c>
    </row>
    <row r="39" spans="2:37" s="14" customFormat="1" ht="18" customHeight="1" thickBot="1">
      <c r="B39" s="21"/>
      <c r="C39" s="49" t="s">
        <v>9</v>
      </c>
      <c r="D39" s="6"/>
      <c r="E39" s="6"/>
      <c r="F39" s="7"/>
      <c r="G39" s="7"/>
      <c r="H39" s="7"/>
      <c r="I39" s="6"/>
      <c r="J39" s="6"/>
      <c r="K39" s="6"/>
      <c r="L39" s="6"/>
      <c r="M39" s="6"/>
      <c r="N39" s="1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J39" s="84"/>
      <c r="AK39" s="86"/>
    </row>
    <row r="40" spans="2:37" ht="18" customHeight="1">
      <c r="B40" s="51" t="s">
        <v>0</v>
      </c>
      <c r="C40" s="52"/>
      <c r="D40" s="52"/>
      <c r="E40" s="52"/>
      <c r="F40" s="52"/>
      <c r="G40" s="52"/>
      <c r="H40" s="52"/>
      <c r="I40" s="11" t="s">
        <v>1</v>
      </c>
      <c r="J40" s="11" t="s">
        <v>2</v>
      </c>
      <c r="K40" s="11" t="s">
        <v>40</v>
      </c>
      <c r="L40" s="11" t="s">
        <v>3</v>
      </c>
      <c r="M40" s="55" t="s">
        <v>4</v>
      </c>
      <c r="N40" s="52" t="s">
        <v>5</v>
      </c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74" t="s">
        <v>6</v>
      </c>
      <c r="Z40" s="75"/>
      <c r="AA40" s="75"/>
      <c r="AB40" s="75"/>
      <c r="AC40" s="75"/>
      <c r="AD40" s="75"/>
      <c r="AE40" s="75"/>
      <c r="AF40" s="76"/>
      <c r="AJ40" s="81">
        <v>17</v>
      </c>
      <c r="AK40" s="82" t="s">
        <v>24</v>
      </c>
    </row>
    <row r="41" spans="2:37" ht="18" customHeight="1" thickBot="1">
      <c r="B41" s="53"/>
      <c r="C41" s="54"/>
      <c r="D41" s="54"/>
      <c r="E41" s="54"/>
      <c r="F41" s="54"/>
      <c r="G41" s="54"/>
      <c r="H41" s="54"/>
      <c r="I41" s="12">
        <f>Q27</f>
        <v>0</v>
      </c>
      <c r="J41" s="13">
        <f>T27</f>
        <v>0</v>
      </c>
      <c r="K41" s="13">
        <f>V27</f>
        <v>0</v>
      </c>
      <c r="L41" s="13">
        <f>X27</f>
        <v>0</v>
      </c>
      <c r="M41" s="71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 t="s">
        <v>7</v>
      </c>
      <c r="Z41" s="54"/>
      <c r="AA41" s="54"/>
      <c r="AB41" s="54"/>
      <c r="AC41" s="77" t="s">
        <v>8</v>
      </c>
      <c r="AD41" s="78"/>
      <c r="AE41" s="78"/>
      <c r="AF41" s="79"/>
      <c r="AJ41" s="83"/>
      <c r="AK41" s="82"/>
    </row>
    <row r="42" spans="2:37" ht="18" customHeight="1" thickTop="1">
      <c r="B42" s="31" t="s">
        <v>28</v>
      </c>
      <c r="C42" s="32" t="s">
        <v>29</v>
      </c>
      <c r="D42" s="33">
        <v>30</v>
      </c>
      <c r="E42" s="32" t="s">
        <v>30</v>
      </c>
      <c r="F42" s="34">
        <v>11</v>
      </c>
      <c r="G42" s="32" t="s">
        <v>29</v>
      </c>
      <c r="H42" s="35">
        <v>5</v>
      </c>
      <c r="I42" s="24"/>
      <c r="J42" s="24"/>
      <c r="K42" s="25" t="e">
        <f>60-($D$10+$I$9+$K$9)</f>
        <v>#REF!</v>
      </c>
      <c r="L42" s="24" t="e">
        <f aca="true" t="shared" si="5" ref="L42:L47">($D42+$I$9+$K$9)-60</f>
        <v>#REF!</v>
      </c>
      <c r="M42" s="26" t="s">
        <v>31</v>
      </c>
      <c r="N42" s="61" t="s">
        <v>51</v>
      </c>
      <c r="O42" s="62"/>
      <c r="P42" s="62"/>
      <c r="Q42" s="62"/>
      <c r="R42" s="20"/>
      <c r="S42" s="20" t="s">
        <v>32</v>
      </c>
      <c r="T42" s="20"/>
      <c r="U42" s="62" t="s">
        <v>52</v>
      </c>
      <c r="V42" s="62"/>
      <c r="W42" s="62"/>
      <c r="X42" s="63"/>
      <c r="Y42" s="64" t="str">
        <f>U44</f>
        <v>鶴巻ベリーズ</v>
      </c>
      <c r="Z42" s="64"/>
      <c r="AA42" s="64"/>
      <c r="AB42" s="64"/>
      <c r="AC42" s="61" t="str">
        <f>N43</f>
        <v>つくい中央・藤野</v>
      </c>
      <c r="AD42" s="62"/>
      <c r="AE42" s="62"/>
      <c r="AF42" s="65"/>
      <c r="AJ42" s="81">
        <v>18</v>
      </c>
      <c r="AK42" s="85" t="s">
        <v>25</v>
      </c>
    </row>
    <row r="43" spans="2:37" ht="18" customHeight="1">
      <c r="B43" s="36">
        <f>IF($I43&lt;=0,$F42+1,$F42)</f>
        <v>11</v>
      </c>
      <c r="C43" s="37" t="s">
        <v>29</v>
      </c>
      <c r="D43" s="38">
        <v>15</v>
      </c>
      <c r="E43" s="37" t="s">
        <v>30</v>
      </c>
      <c r="F43" s="39">
        <v>11</v>
      </c>
      <c r="G43" s="37" t="s">
        <v>29</v>
      </c>
      <c r="H43" s="40">
        <v>50</v>
      </c>
      <c r="I43" s="27">
        <f>60-($H42+5)</f>
        <v>50</v>
      </c>
      <c r="J43" s="27">
        <f>($H42+5)-60</f>
        <v>-50</v>
      </c>
      <c r="K43" s="27" t="e">
        <f>60-($D43+$I$9+$K$9)</f>
        <v>#REF!</v>
      </c>
      <c r="L43" s="27" t="e">
        <f t="shared" si="5"/>
        <v>#REF!</v>
      </c>
      <c r="M43" s="28" t="s">
        <v>33</v>
      </c>
      <c r="N43" s="57" t="s">
        <v>53</v>
      </c>
      <c r="O43" s="58"/>
      <c r="P43" s="58"/>
      <c r="Q43" s="58"/>
      <c r="R43" s="41"/>
      <c r="S43" s="41" t="s">
        <v>32</v>
      </c>
      <c r="T43" s="41"/>
      <c r="U43" s="58" t="s">
        <v>54</v>
      </c>
      <c r="V43" s="58"/>
      <c r="W43" s="58"/>
      <c r="X43" s="60"/>
      <c r="Y43" s="56" t="str">
        <f>N42</f>
        <v>ＦＣ大庭レディース</v>
      </c>
      <c r="Z43" s="56"/>
      <c r="AA43" s="56"/>
      <c r="AB43" s="56"/>
      <c r="AC43" s="57" t="str">
        <f>U42</f>
        <v>Ｇ．Ｈ．Ｕ．メニーナ・ＮＫＦC</v>
      </c>
      <c r="AD43" s="58"/>
      <c r="AE43" s="58"/>
      <c r="AF43" s="59"/>
      <c r="AJ43" s="81"/>
      <c r="AK43" s="85"/>
    </row>
    <row r="44" spans="1:37" ht="18" customHeight="1">
      <c r="A44" s="6"/>
      <c r="B44" s="36">
        <v>12</v>
      </c>
      <c r="C44" s="37" t="s">
        <v>41</v>
      </c>
      <c r="D44" s="38">
        <v>0</v>
      </c>
      <c r="E44" s="37" t="s">
        <v>42</v>
      </c>
      <c r="F44" s="39">
        <v>12</v>
      </c>
      <c r="G44" s="37" t="s">
        <v>41</v>
      </c>
      <c r="H44" s="40">
        <v>25</v>
      </c>
      <c r="I44" s="29">
        <f>60-($H43+5)</f>
        <v>5</v>
      </c>
      <c r="J44" s="29">
        <f>($H43+5)-60</f>
        <v>-5</v>
      </c>
      <c r="K44" s="29" t="e">
        <f>60-($D44+$I$9+$K$9)</f>
        <v>#REF!</v>
      </c>
      <c r="L44" s="29" t="e">
        <f t="shared" si="5"/>
        <v>#REF!</v>
      </c>
      <c r="M44" s="28" t="s">
        <v>43</v>
      </c>
      <c r="N44" s="57" t="s">
        <v>52</v>
      </c>
      <c r="O44" s="58"/>
      <c r="P44" s="58"/>
      <c r="Q44" s="58"/>
      <c r="R44" s="41"/>
      <c r="S44" s="41" t="s">
        <v>44</v>
      </c>
      <c r="T44" s="41"/>
      <c r="U44" s="58" t="s">
        <v>55</v>
      </c>
      <c r="V44" s="58"/>
      <c r="W44" s="58"/>
      <c r="X44" s="60"/>
      <c r="Y44" s="56" t="str">
        <f>N43</f>
        <v>つくい中央・藤野</v>
      </c>
      <c r="Z44" s="56"/>
      <c r="AA44" s="56"/>
      <c r="AB44" s="56"/>
      <c r="AC44" s="57" t="str">
        <f>U43</f>
        <v>Ｙ．Ｓ．Ｃ．Ｃ．コスモス</v>
      </c>
      <c r="AD44" s="58"/>
      <c r="AE44" s="58"/>
      <c r="AF44" s="59"/>
      <c r="AJ44" s="83">
        <v>19</v>
      </c>
      <c r="AK44" s="82" t="s">
        <v>46</v>
      </c>
    </row>
    <row r="45" spans="1:37" ht="18" customHeight="1">
      <c r="A45" s="6"/>
      <c r="B45" s="36">
        <v>12</v>
      </c>
      <c r="C45" s="37" t="s">
        <v>41</v>
      </c>
      <c r="D45" s="38">
        <v>35</v>
      </c>
      <c r="E45" s="37" t="s">
        <v>42</v>
      </c>
      <c r="F45" s="39">
        <v>13</v>
      </c>
      <c r="G45" s="37" t="s">
        <v>41</v>
      </c>
      <c r="H45" s="40">
        <v>10</v>
      </c>
      <c r="I45" s="29">
        <f>60-($H23+5)</f>
        <v>0</v>
      </c>
      <c r="J45" s="29">
        <f>($H23+5)-60</f>
        <v>0</v>
      </c>
      <c r="K45" s="29" t="e">
        <f>60-($D45+$I$9+$K$9)</f>
        <v>#REF!</v>
      </c>
      <c r="L45" s="29" t="e">
        <f t="shared" si="5"/>
        <v>#REF!</v>
      </c>
      <c r="M45" s="30" t="s">
        <v>37</v>
      </c>
      <c r="N45" s="57" t="s">
        <v>56</v>
      </c>
      <c r="O45" s="58"/>
      <c r="P45" s="58"/>
      <c r="Q45" s="58"/>
      <c r="R45" s="41"/>
      <c r="S45" s="41" t="s">
        <v>44</v>
      </c>
      <c r="T45" s="41"/>
      <c r="U45" s="58" t="s">
        <v>50</v>
      </c>
      <c r="V45" s="58"/>
      <c r="W45" s="58"/>
      <c r="X45" s="60"/>
      <c r="Y45" s="56" t="str">
        <f>N44</f>
        <v>Ｇ．Ｈ．Ｕ．メニーナ・ＮＫＦC</v>
      </c>
      <c r="Z45" s="56"/>
      <c r="AA45" s="56"/>
      <c r="AB45" s="56"/>
      <c r="AC45" s="57" t="str">
        <f>U44</f>
        <v>鶴巻ベリーズ</v>
      </c>
      <c r="AD45" s="58"/>
      <c r="AE45" s="58"/>
      <c r="AF45" s="59"/>
      <c r="AJ45" s="83"/>
      <c r="AK45" s="82"/>
    </row>
    <row r="46" spans="1:37" ht="18" customHeight="1">
      <c r="A46" s="6"/>
      <c r="B46" s="36">
        <v>13</v>
      </c>
      <c r="C46" s="37" t="s">
        <v>29</v>
      </c>
      <c r="D46" s="38">
        <v>20</v>
      </c>
      <c r="E46" s="37" t="s">
        <v>30</v>
      </c>
      <c r="F46" s="39">
        <v>13</v>
      </c>
      <c r="G46" s="37" t="s">
        <v>29</v>
      </c>
      <c r="H46" s="40">
        <v>55</v>
      </c>
      <c r="I46" s="27">
        <f>60-($H44+5)</f>
        <v>30</v>
      </c>
      <c r="J46" s="27">
        <f>($H44+5)-60</f>
        <v>-30</v>
      </c>
      <c r="K46" s="27" t="e">
        <f>60-($D46+$I$9+$K$9)</f>
        <v>#REF!</v>
      </c>
      <c r="L46" s="27" t="e">
        <f t="shared" si="5"/>
        <v>#REF!</v>
      </c>
      <c r="M46" s="28" t="s">
        <v>47</v>
      </c>
      <c r="N46" s="57" t="s">
        <v>54</v>
      </c>
      <c r="O46" s="58"/>
      <c r="P46" s="58"/>
      <c r="Q46" s="58"/>
      <c r="R46" s="41"/>
      <c r="S46" s="41" t="s">
        <v>44</v>
      </c>
      <c r="T46" s="41"/>
      <c r="U46" s="58" t="s">
        <v>51</v>
      </c>
      <c r="V46" s="58"/>
      <c r="W46" s="58"/>
      <c r="X46" s="60"/>
      <c r="Y46" s="56" t="str">
        <f>N45</f>
        <v>大沢ＦＣフラワー</v>
      </c>
      <c r="Z46" s="56"/>
      <c r="AA46" s="56"/>
      <c r="AB46" s="56"/>
      <c r="AC46" s="57" t="str">
        <f>U45</f>
        <v>福田・林間・しゅう</v>
      </c>
      <c r="AD46" s="58"/>
      <c r="AE46" s="58"/>
      <c r="AF46" s="59"/>
      <c r="AG46" s="6"/>
      <c r="AH46" s="6"/>
      <c r="AI46" s="6"/>
      <c r="AJ46" s="83">
        <v>20</v>
      </c>
      <c r="AK46" s="82" t="s">
        <v>26</v>
      </c>
    </row>
    <row r="47" spans="2:37" s="6" customFormat="1" ht="18" customHeight="1" thickBot="1">
      <c r="B47" s="15">
        <v>14</v>
      </c>
      <c r="C47" s="16" t="s">
        <v>41</v>
      </c>
      <c r="D47" s="17">
        <v>5</v>
      </c>
      <c r="E47" s="16" t="s">
        <v>42</v>
      </c>
      <c r="F47" s="18">
        <v>14</v>
      </c>
      <c r="G47" s="16" t="s">
        <v>41</v>
      </c>
      <c r="H47" s="19">
        <v>40</v>
      </c>
      <c r="I47" s="23">
        <f>60-($H46+5)</f>
        <v>0</v>
      </c>
      <c r="J47" s="23">
        <f>($H46+5)-60</f>
        <v>0</v>
      </c>
      <c r="K47" s="23" t="e">
        <f>60-($D47+$I$9+$K$9)</f>
        <v>#REF!</v>
      </c>
      <c r="L47" s="23" t="e">
        <f t="shared" si="5"/>
        <v>#REF!</v>
      </c>
      <c r="M47" s="9" t="s">
        <v>48</v>
      </c>
      <c r="N47" s="66" t="s">
        <v>55</v>
      </c>
      <c r="O47" s="67"/>
      <c r="P47" s="67"/>
      <c r="Q47" s="67"/>
      <c r="R47" s="10"/>
      <c r="S47" s="10" t="s">
        <v>39</v>
      </c>
      <c r="T47" s="10"/>
      <c r="U47" s="67" t="s">
        <v>53</v>
      </c>
      <c r="V47" s="67"/>
      <c r="W47" s="67"/>
      <c r="X47" s="69"/>
      <c r="Y47" s="80" t="str">
        <f>N46</f>
        <v>Ｙ．Ｓ．Ｃ．Ｃ．コスモス</v>
      </c>
      <c r="Z47" s="80"/>
      <c r="AA47" s="80"/>
      <c r="AB47" s="80"/>
      <c r="AC47" s="66" t="str">
        <f>U46</f>
        <v>ＦＣ大庭レディース</v>
      </c>
      <c r="AD47" s="67"/>
      <c r="AE47" s="67"/>
      <c r="AF47" s="68"/>
      <c r="AJ47" s="83"/>
      <c r="AK47" s="82"/>
    </row>
    <row r="48" spans="2:37" s="14" customFormat="1" ht="18" customHeight="1">
      <c r="B48" s="3"/>
      <c r="C48" s="3"/>
      <c r="D48" s="3"/>
      <c r="E48" s="3"/>
      <c r="F48" s="4"/>
      <c r="G48" s="4"/>
      <c r="H48" s="4"/>
      <c r="I48" s="3"/>
      <c r="J48" s="3"/>
      <c r="K48" s="3"/>
      <c r="L48" s="3"/>
      <c r="M48" s="3"/>
      <c r="N48" s="2"/>
      <c r="O48" s="2"/>
      <c r="P48" s="2"/>
      <c r="Q48" s="2"/>
      <c r="R48" s="2"/>
      <c r="S48" s="2"/>
      <c r="T48" s="2"/>
      <c r="U48" s="2"/>
      <c r="V48" s="2"/>
      <c r="W48" s="5"/>
      <c r="X48" s="5"/>
      <c r="Y48" s="5"/>
      <c r="Z48" s="5"/>
      <c r="AA48" s="5"/>
      <c r="AB48" s="5"/>
      <c r="AC48" s="5"/>
      <c r="AD48" s="5"/>
      <c r="AE48" s="5"/>
      <c r="AF48" s="5"/>
      <c r="AJ48" s="81">
        <v>21</v>
      </c>
      <c r="AK48" s="85" t="s">
        <v>27</v>
      </c>
    </row>
    <row r="49" spans="2:37" s="14" customFormat="1" ht="18" customHeight="1">
      <c r="B49" s="5"/>
      <c r="C49" s="5"/>
      <c r="D49" s="5"/>
      <c r="E49" s="5"/>
      <c r="F49" s="8"/>
      <c r="G49" s="8"/>
      <c r="H49" s="8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J49" s="84"/>
      <c r="AK49" s="86"/>
    </row>
    <row r="50" spans="1:37" ht="18" customHeight="1">
      <c r="A50" s="6"/>
      <c r="AJ50" s="43"/>
      <c r="AK50" s="44"/>
    </row>
  </sheetData>
  <sheetProtection/>
  <mergeCells count="170">
    <mergeCell ref="AJ48:AJ49"/>
    <mergeCell ref="AK48:AK49"/>
    <mergeCell ref="AJ44:AJ45"/>
    <mergeCell ref="AK44:AK45"/>
    <mergeCell ref="AJ46:AJ47"/>
    <mergeCell ref="AK46:AK47"/>
    <mergeCell ref="AJ36:AJ37"/>
    <mergeCell ref="AK36:AK37"/>
    <mergeCell ref="AJ38:AJ39"/>
    <mergeCell ref="AK38:AK39"/>
    <mergeCell ref="AJ40:AJ41"/>
    <mergeCell ref="AK40:AK41"/>
    <mergeCell ref="AJ42:AJ43"/>
    <mergeCell ref="AK42:AK43"/>
    <mergeCell ref="AJ28:AJ29"/>
    <mergeCell ref="AK28:AK29"/>
    <mergeCell ref="AJ30:AJ31"/>
    <mergeCell ref="AK30:AK31"/>
    <mergeCell ref="AJ32:AJ33"/>
    <mergeCell ref="AK32:AK33"/>
    <mergeCell ref="AJ34:AJ35"/>
    <mergeCell ref="AK34:AK35"/>
    <mergeCell ref="AJ20:AJ21"/>
    <mergeCell ref="AK20:AK21"/>
    <mergeCell ref="AJ22:AJ23"/>
    <mergeCell ref="AK22:AK23"/>
    <mergeCell ref="AJ24:AJ25"/>
    <mergeCell ref="AK24:AK25"/>
    <mergeCell ref="AJ26:AJ27"/>
    <mergeCell ref="AK26:AK27"/>
    <mergeCell ref="AJ12:AJ13"/>
    <mergeCell ref="AK12:AK13"/>
    <mergeCell ref="AJ14:AJ15"/>
    <mergeCell ref="AK14:AK15"/>
    <mergeCell ref="AJ16:AJ17"/>
    <mergeCell ref="AK16:AK17"/>
    <mergeCell ref="AJ18:AJ19"/>
    <mergeCell ref="AK18:AK19"/>
    <mergeCell ref="N47:Q47"/>
    <mergeCell ref="U47:X47"/>
    <mergeCell ref="Y47:AB47"/>
    <mergeCell ref="AC47:AF47"/>
    <mergeCell ref="AJ8:AJ9"/>
    <mergeCell ref="AK8:AK9"/>
    <mergeCell ref="AJ10:AJ11"/>
    <mergeCell ref="AK10:AK11"/>
    <mergeCell ref="Y46:AB46"/>
    <mergeCell ref="AC46:AF46"/>
    <mergeCell ref="N44:Q44"/>
    <mergeCell ref="U44:X44"/>
    <mergeCell ref="Y44:AB44"/>
    <mergeCell ref="AC44:AF44"/>
    <mergeCell ref="N46:Q46"/>
    <mergeCell ref="U46:X46"/>
    <mergeCell ref="Y40:AF40"/>
    <mergeCell ref="Y41:AB41"/>
    <mergeCell ref="AC41:AF41"/>
    <mergeCell ref="N42:Q42"/>
    <mergeCell ref="U42:X42"/>
    <mergeCell ref="Y42:AB42"/>
    <mergeCell ref="N43:Q43"/>
    <mergeCell ref="U43:X43"/>
    <mergeCell ref="Y43:AB43"/>
    <mergeCell ref="AC43:AF43"/>
    <mergeCell ref="AC42:AF42"/>
    <mergeCell ref="N27:Q27"/>
    <mergeCell ref="U27:X27"/>
    <mergeCell ref="B40:H41"/>
    <mergeCell ref="M40:M41"/>
    <mergeCell ref="N40:X41"/>
    <mergeCell ref="N37:Q37"/>
    <mergeCell ref="U37:X37"/>
    <mergeCell ref="N35:Q35"/>
    <mergeCell ref="U35:X35"/>
    <mergeCell ref="Y26:AB26"/>
    <mergeCell ref="N32:Q32"/>
    <mergeCell ref="AC26:AF26"/>
    <mergeCell ref="Y25:AB25"/>
    <mergeCell ref="AC25:AF25"/>
    <mergeCell ref="N26:Q26"/>
    <mergeCell ref="U26:X26"/>
    <mergeCell ref="N45:Q45"/>
    <mergeCell ref="U45:X45"/>
    <mergeCell ref="Y45:AB45"/>
    <mergeCell ref="AC45:AF45"/>
    <mergeCell ref="Y22:AB22"/>
    <mergeCell ref="AC22:AF22"/>
    <mergeCell ref="U24:X24"/>
    <mergeCell ref="Y24:AB24"/>
    <mergeCell ref="AC24:AF24"/>
    <mergeCell ref="B19:H20"/>
    <mergeCell ref="M19:M20"/>
    <mergeCell ref="N19:X20"/>
    <mergeCell ref="Y19:AF19"/>
    <mergeCell ref="Y20:AB20"/>
    <mergeCell ref="AC20:AF20"/>
    <mergeCell ref="Y37:AB37"/>
    <mergeCell ref="AC37:AF37"/>
    <mergeCell ref="N36:Q36"/>
    <mergeCell ref="U36:X36"/>
    <mergeCell ref="Y36:AB36"/>
    <mergeCell ref="AC36:AF36"/>
    <mergeCell ref="B30:H31"/>
    <mergeCell ref="M30:M31"/>
    <mergeCell ref="N30:X31"/>
    <mergeCell ref="Y30:AF30"/>
    <mergeCell ref="Y31:AB31"/>
    <mergeCell ref="AC31:AF31"/>
    <mergeCell ref="B8:H9"/>
    <mergeCell ref="M8:M9"/>
    <mergeCell ref="N8:X9"/>
    <mergeCell ref="Y9:AB9"/>
    <mergeCell ref="Y8:AF8"/>
    <mergeCell ref="AC9:AF9"/>
    <mergeCell ref="AC10:AF10"/>
    <mergeCell ref="AC12:AF12"/>
    <mergeCell ref="Y35:AB35"/>
    <mergeCell ref="AC35:AF35"/>
    <mergeCell ref="Y11:AB11"/>
    <mergeCell ref="AC11:AF11"/>
    <mergeCell ref="Y13:AB13"/>
    <mergeCell ref="AC13:AF13"/>
    <mergeCell ref="Y27:AB27"/>
    <mergeCell ref="AC27:AF27"/>
    <mergeCell ref="AC14:AF14"/>
    <mergeCell ref="Y14:AB14"/>
    <mergeCell ref="Y12:AB12"/>
    <mergeCell ref="N10:Q10"/>
    <mergeCell ref="U10:X10"/>
    <mergeCell ref="Y10:AB10"/>
    <mergeCell ref="N11:Q11"/>
    <mergeCell ref="U11:X11"/>
    <mergeCell ref="N12:Q12"/>
    <mergeCell ref="U12:X12"/>
    <mergeCell ref="N14:Q14"/>
    <mergeCell ref="U14:X14"/>
    <mergeCell ref="N15:Q15"/>
    <mergeCell ref="N13:Q13"/>
    <mergeCell ref="U13:X13"/>
    <mergeCell ref="U15:X15"/>
    <mergeCell ref="N34:Q34"/>
    <mergeCell ref="N16:Q16"/>
    <mergeCell ref="U34:X34"/>
    <mergeCell ref="U32:X32"/>
    <mergeCell ref="U16:X16"/>
    <mergeCell ref="N33:Q33"/>
    <mergeCell ref="N23:Q23"/>
    <mergeCell ref="U23:X23"/>
    <mergeCell ref="N22:Q22"/>
    <mergeCell ref="U22:X22"/>
    <mergeCell ref="Y32:AB32"/>
    <mergeCell ref="AC32:AF32"/>
    <mergeCell ref="Y15:AB15"/>
    <mergeCell ref="AC16:AF16"/>
    <mergeCell ref="Y16:AB16"/>
    <mergeCell ref="AC15:AF15"/>
    <mergeCell ref="Y21:AB21"/>
    <mergeCell ref="AC21:AF21"/>
    <mergeCell ref="Y23:AB23"/>
    <mergeCell ref="AC23:AF23"/>
    <mergeCell ref="U33:X33"/>
    <mergeCell ref="N21:Q21"/>
    <mergeCell ref="U21:X21"/>
    <mergeCell ref="N24:Q24"/>
    <mergeCell ref="N25:Q25"/>
    <mergeCell ref="U25:X25"/>
    <mergeCell ref="Y34:AB34"/>
    <mergeCell ref="AC34:AF34"/>
    <mergeCell ref="Y33:AB33"/>
    <mergeCell ref="AC33:AF33"/>
  </mergeCells>
  <printOptions horizontalCentered="1"/>
  <pageMargins left="0.15748031496062992" right="0.11811023622047245" top="0.3937007874015748" bottom="0.4724409448818898" header="0.2755905511811024" footer="0.4724409448818898"/>
  <pageSetup fitToHeight="1" fitToWidth="1" orientation="portrait" paperSize="9" scale="67" r:id="rId1"/>
  <ignoredErrors>
    <ignoredError sqref="U11 N15 N36 U15 Y15 Y24:Y26 AC24:AC26 AC15 Y12 AC12" formula="1"/>
    <ignoredError sqref="B21 B32 B42 B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7:H70"/>
  <sheetViews>
    <sheetView zoomScale="75" zoomScaleNormal="75" zoomScalePageLayoutView="0" workbookViewId="0" topLeftCell="A25">
      <selection activeCell="N20" sqref="N20"/>
    </sheetView>
  </sheetViews>
  <sheetFormatPr defaultColWidth="9.00390625" defaultRowHeight="13.5"/>
  <sheetData>
    <row r="37" ht="21">
      <c r="B37" s="46" t="s">
        <v>59</v>
      </c>
    </row>
    <row r="39" s="47" customFormat="1" ht="17.25">
      <c r="B39" s="47" t="s">
        <v>60</v>
      </c>
    </row>
    <row r="40" s="47" customFormat="1" ht="17.25">
      <c r="B40" s="47" t="s">
        <v>61</v>
      </c>
    </row>
    <row r="41" s="47" customFormat="1" ht="17.25">
      <c r="B41" s="47" t="s">
        <v>62</v>
      </c>
    </row>
    <row r="42" s="47" customFormat="1" ht="17.25">
      <c r="B42" s="47" t="s">
        <v>63</v>
      </c>
    </row>
    <row r="43" s="47" customFormat="1" ht="17.25">
      <c r="B43" s="47" t="s">
        <v>64</v>
      </c>
    </row>
    <row r="44" s="47" customFormat="1" ht="17.25">
      <c r="B44" s="47" t="s">
        <v>65</v>
      </c>
    </row>
    <row r="45" s="47" customFormat="1" ht="17.25">
      <c r="B45" s="47" t="s">
        <v>66</v>
      </c>
    </row>
    <row r="46" s="47" customFormat="1" ht="17.25">
      <c r="B46" s="47" t="s">
        <v>67</v>
      </c>
    </row>
    <row r="47" s="47" customFormat="1" ht="17.25">
      <c r="B47" s="47" t="s">
        <v>68</v>
      </c>
    </row>
    <row r="48" s="48" customFormat="1" ht="17.25">
      <c r="B48" s="47" t="s">
        <v>69</v>
      </c>
    </row>
    <row r="49" s="48" customFormat="1" ht="17.25">
      <c r="B49" s="47" t="s">
        <v>70</v>
      </c>
    </row>
    <row r="50" s="48" customFormat="1" ht="17.25"/>
    <row r="51" ht="21">
      <c r="B51" s="46" t="s">
        <v>71</v>
      </c>
    </row>
    <row r="53" s="47" customFormat="1" ht="17.25">
      <c r="B53" s="47" t="s">
        <v>72</v>
      </c>
    </row>
    <row r="54" s="47" customFormat="1" ht="17.25">
      <c r="B54" s="47" t="s">
        <v>73</v>
      </c>
    </row>
    <row r="55" s="47" customFormat="1" ht="17.25">
      <c r="B55" s="47" t="s">
        <v>74</v>
      </c>
    </row>
    <row r="56" s="47" customFormat="1" ht="17.25">
      <c r="B56" s="47" t="s">
        <v>75</v>
      </c>
    </row>
    <row r="57" s="47" customFormat="1" ht="17.25"/>
    <row r="58" s="47" customFormat="1" ht="17.25">
      <c r="C58" s="47" t="s">
        <v>76</v>
      </c>
    </row>
    <row r="59" s="47" customFormat="1" ht="17.25">
      <c r="C59" s="47" t="s">
        <v>77</v>
      </c>
    </row>
    <row r="60" s="47" customFormat="1" ht="17.25">
      <c r="C60" s="47" t="s">
        <v>78</v>
      </c>
    </row>
    <row r="61" s="47" customFormat="1" ht="17.25">
      <c r="H61" s="47" t="s">
        <v>79</v>
      </c>
    </row>
    <row r="62" s="47" customFormat="1" ht="17.25">
      <c r="C62" s="47" t="s">
        <v>80</v>
      </c>
    </row>
    <row r="63" s="47" customFormat="1" ht="17.25">
      <c r="C63" s="47" t="s">
        <v>81</v>
      </c>
    </row>
    <row r="64" s="47" customFormat="1" ht="17.25">
      <c r="C64" s="47" t="s">
        <v>82</v>
      </c>
    </row>
    <row r="65" s="47" customFormat="1" ht="17.25"/>
    <row r="66" s="47" customFormat="1" ht="17.25">
      <c r="C66" s="47" t="s">
        <v>83</v>
      </c>
    </row>
    <row r="67" s="47" customFormat="1" ht="17.25">
      <c r="H67" s="47" t="s">
        <v>84</v>
      </c>
    </row>
    <row r="68" s="47" customFormat="1" ht="17.25"/>
    <row r="69" s="47" customFormat="1" ht="17.25">
      <c r="C69" s="47" t="s">
        <v>85</v>
      </c>
    </row>
    <row r="70" s="47" customFormat="1" ht="17.25">
      <c r="C70" s="47" t="s">
        <v>86</v>
      </c>
    </row>
    <row r="71" s="47" customFormat="1" ht="17.25"/>
    <row r="72" s="48" customFormat="1" ht="17.25"/>
    <row r="73" s="48" customFormat="1" ht="17.25"/>
    <row r="74" s="48" customFormat="1" ht="17.25"/>
    <row r="75" s="48" customFormat="1" ht="17.25"/>
  </sheetData>
  <sheetProtection/>
  <printOptions/>
  <pageMargins left="0.65" right="0.29" top="0.67" bottom="0.68" header="0.38" footer="0.512"/>
  <pageSetup fitToHeight="1" fitToWidth="1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安東　洋一</dc:creator>
  <cp:keywords/>
  <dc:description/>
  <cp:lastModifiedBy>越中谷　俊紀</cp:lastModifiedBy>
  <cp:lastPrinted>2009-10-24T12:59:26Z</cp:lastPrinted>
  <dcterms:created xsi:type="dcterms:W3CDTF">2003-10-05T12:47:08Z</dcterms:created>
  <dcterms:modified xsi:type="dcterms:W3CDTF">2009-10-25T12:48:16Z</dcterms:modified>
  <cp:category/>
  <cp:version/>
  <cp:contentType/>
  <cp:contentStatus/>
</cp:coreProperties>
</file>